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2015 General Fund" sheetId="1" r:id="rId1"/>
    <sheet name="2015 94 Sewer" sheetId="2" r:id="rId2"/>
    <sheet name="2015 State Budget" sheetId="3" r:id="rId3"/>
    <sheet name="2015 Glabview Budget" sheetId="4" r:id="rId4"/>
    <sheet name="2015 GF Budget Public" sheetId="5" r:id="rId5"/>
  </sheets>
  <definedNames/>
  <calcPr fullCalcOnLoad="1"/>
</workbook>
</file>

<file path=xl/sharedStrings.xml><?xml version="1.0" encoding="utf-8"?>
<sst xmlns="http://schemas.openxmlformats.org/spreadsheetml/2006/main" count="516" uniqueCount="449">
  <si>
    <t>GENERAL FUND</t>
  </si>
  <si>
    <t>2015 Budget</t>
  </si>
  <si>
    <t>Account Number</t>
  </si>
  <si>
    <t>Account Name</t>
  </si>
  <si>
    <t>Current Year's Levy</t>
  </si>
  <si>
    <t xml:space="preserve">Delinquent Taxes </t>
  </si>
  <si>
    <t>Total Real Estate Taxes</t>
  </si>
  <si>
    <t>Per Capita Current</t>
  </si>
  <si>
    <t>Per Capita Prior</t>
  </si>
  <si>
    <t>Per Capita Delinquent</t>
  </si>
  <si>
    <t>Real Estate Transfer</t>
  </si>
  <si>
    <t>EIT Current</t>
  </si>
  <si>
    <t>EIT Delinquent</t>
  </si>
  <si>
    <t>Local Services Tax (LST)</t>
  </si>
  <si>
    <t>Total Per Capita Taxes</t>
  </si>
  <si>
    <t>Transient Vendor</t>
  </si>
  <si>
    <t>Cable TV Franchise</t>
  </si>
  <si>
    <t>Total Business Lic &amp; Permits</t>
  </si>
  <si>
    <t>Dist Magistrate Court</t>
  </si>
  <si>
    <t>Vehicle, Code Violation</t>
  </si>
  <si>
    <t>Violation of Ordin. Statutes</t>
  </si>
  <si>
    <t>State Police</t>
  </si>
  <si>
    <t>Clerk of Courts</t>
  </si>
  <si>
    <t>Total fines</t>
  </si>
  <si>
    <t>Interest from Checking</t>
  </si>
  <si>
    <t>CD Interest</t>
  </si>
  <si>
    <t>Interest Earned from Trust</t>
  </si>
  <si>
    <t xml:space="preserve">Total Interest </t>
  </si>
  <si>
    <t>PURTA (Public Utility)</t>
  </si>
  <si>
    <t>Alcoholic Bev. License</t>
  </si>
  <si>
    <t>Pension State Aid</t>
  </si>
  <si>
    <t>Foreign Fire Relief</t>
  </si>
  <si>
    <t>Total Shared State Revenue</t>
  </si>
  <si>
    <t>Legal Fees/Reimbursable</t>
  </si>
  <si>
    <t>Total Legal Fees/Reimbursable</t>
  </si>
  <si>
    <t>SALDO Plan Fees</t>
  </si>
  <si>
    <t>Completeness Review</t>
  </si>
  <si>
    <t>Final Plan</t>
  </si>
  <si>
    <t>Late Payment Fees</t>
  </si>
  <si>
    <t>Preliminary Plan</t>
  </si>
  <si>
    <t>Zoning Permits</t>
  </si>
  <si>
    <t>Zoning Hearing Board</t>
  </si>
  <si>
    <t>Plan Recording Fees</t>
  </si>
  <si>
    <t>Waiver Requests</t>
  </si>
  <si>
    <t>Sign Permit</t>
  </si>
  <si>
    <t>Sale of Maps &amp; Copies</t>
  </si>
  <si>
    <t>Engineer Fees/Reimbursable</t>
  </si>
  <si>
    <t>Total Gen Government Services</t>
  </si>
  <si>
    <t>Building Permits</t>
  </si>
  <si>
    <t>On Lot Hauler Annual Fee</t>
  </si>
  <si>
    <t>On Lot Sewer Admin Fee</t>
  </si>
  <si>
    <t>On Lot Septic Professional</t>
  </si>
  <si>
    <t>Well Permit</t>
  </si>
  <si>
    <t>Swimming Pool</t>
  </si>
  <si>
    <t>Driveway Permit</t>
  </si>
  <si>
    <t>Road Occupancy Permit</t>
  </si>
  <si>
    <t>Utility Constr Permit</t>
  </si>
  <si>
    <t>Impervious Surface Fee</t>
  </si>
  <si>
    <t>SWM Fee</t>
  </si>
  <si>
    <t>Chgs for Public Safety - Other</t>
  </si>
  <si>
    <t>Total Building Permits</t>
  </si>
  <si>
    <t>Contracted Snow Removal</t>
  </si>
  <si>
    <t>Stormwater Mgmt Wages</t>
  </si>
  <si>
    <t>Stormwater Mgmt Wages Taxes</t>
  </si>
  <si>
    <t>Total Highways &amp; Streets</t>
  </si>
  <si>
    <t>94 Sewer Wastewater Charges</t>
  </si>
  <si>
    <t>94 Sewer Wages Taxes</t>
  </si>
  <si>
    <t>94 Sewer Billing</t>
  </si>
  <si>
    <t>94 Sewer Meter &amp; Repair Labor</t>
  </si>
  <si>
    <t>Total Sanitation / 94 Sewer</t>
  </si>
  <si>
    <t>Parks &amp; Recreation Fees</t>
  </si>
  <si>
    <t>Total Parks &amp; Recreation</t>
  </si>
  <si>
    <t>Contributions Defibralator</t>
  </si>
  <si>
    <t>Refunds</t>
  </si>
  <si>
    <t>Total Income</t>
  </si>
  <si>
    <t>Expenses</t>
  </si>
  <si>
    <t>Supplies</t>
  </si>
  <si>
    <t>General Code</t>
  </si>
  <si>
    <t>Mileage Reimbursement</t>
  </si>
  <si>
    <t>Advertising &amp; Printing</t>
  </si>
  <si>
    <t>Administrative Fees</t>
  </si>
  <si>
    <t>Dues &amp; Membership</t>
  </si>
  <si>
    <t>Meetings &amp; Conferences</t>
  </si>
  <si>
    <t>Total General Gov - Legislative</t>
  </si>
  <si>
    <t>Professional Services</t>
  </si>
  <si>
    <t xml:space="preserve">Advertising </t>
  </si>
  <si>
    <t>Auditors Seminars</t>
  </si>
  <si>
    <t>Total Auditing Services</t>
  </si>
  <si>
    <t>Tax Collection - Supplies</t>
  </si>
  <si>
    <t>Postage</t>
  </si>
  <si>
    <t>Seminars</t>
  </si>
  <si>
    <t>YATB 2% Collection Fee</t>
  </si>
  <si>
    <t>Refund of Taxes</t>
  </si>
  <si>
    <t>ACTCC Committee</t>
  </si>
  <si>
    <t>Comm - Recorder of Deeds</t>
  </si>
  <si>
    <t>Total Tax Collection</t>
  </si>
  <si>
    <t>Burns, Emmet</t>
  </si>
  <si>
    <t>Lease, David</t>
  </si>
  <si>
    <t>Parichuk, John</t>
  </si>
  <si>
    <t>Parks &amp; Rec Legal</t>
  </si>
  <si>
    <t>Cohen Law Group-Comcast Fran.</t>
  </si>
  <si>
    <t>Hippensteel, Tony &amp; Debra</t>
  </si>
  <si>
    <t>Route 94 Motors</t>
  </si>
  <si>
    <t>Twp Meetings, Rev Ord, etc.</t>
  </si>
  <si>
    <t>404.31 Professional Ser - Other</t>
  </si>
  <si>
    <t>Total Legal Services Twp.</t>
  </si>
  <si>
    <t>Secretary Wages</t>
  </si>
  <si>
    <t>Equipment Repair &amp; Maintenance</t>
  </si>
  <si>
    <t>Sm Tools &amp; Minor Equipment</t>
  </si>
  <si>
    <t>Conferences</t>
  </si>
  <si>
    <t>Total Secretary</t>
  </si>
  <si>
    <t>Elected Supervisors</t>
  </si>
  <si>
    <t>Elected Tax Collector</t>
  </si>
  <si>
    <t>Elected Auditors</t>
  </si>
  <si>
    <t>Staff Wages</t>
  </si>
  <si>
    <t>Office Mgr Wages</t>
  </si>
  <si>
    <t>Overtime &amp; Other Comp Time</t>
  </si>
  <si>
    <t>File Clerk Wages</t>
  </si>
  <si>
    <t>Professional QB Services</t>
  </si>
  <si>
    <t>Admin Bank Charges</t>
  </si>
  <si>
    <t>Admin Bank Charges-Fred</t>
  </si>
  <si>
    <t>Total Gen Government Admin.</t>
  </si>
  <si>
    <t>Equipment Purchases</t>
  </si>
  <si>
    <t>Computer Software</t>
  </si>
  <si>
    <t>Web Site</t>
  </si>
  <si>
    <t>Total IT - Network Services</t>
  </si>
  <si>
    <t>Meetings, Review, etc.</t>
  </si>
  <si>
    <t>Nell's Shurfine</t>
  </si>
  <si>
    <t>Mummert, Larry</t>
  </si>
  <si>
    <t>East Berlin Gen $</t>
  </si>
  <si>
    <t>New Oxford Gen $</t>
  </si>
  <si>
    <t>Total Engineer</t>
  </si>
  <si>
    <t>Building &amp; Plant Wages</t>
  </si>
  <si>
    <t>Equipment &amp; Small Tools</t>
  </si>
  <si>
    <t>Telephone &amp; Internet</t>
  </si>
  <si>
    <t>Electric</t>
  </si>
  <si>
    <t>Repair &amp; Maintenance</t>
  </si>
  <si>
    <t>Heating Fuel - Propane</t>
  </si>
  <si>
    <t xml:space="preserve">Gen Gov Buildings - Other </t>
  </si>
  <si>
    <t>Total Gen Government Bldg.</t>
  </si>
  <si>
    <t>Contributions &amp; Grants</t>
  </si>
  <si>
    <t>Workers Comp Insurance</t>
  </si>
  <si>
    <t>Total Fire Services</t>
  </si>
  <si>
    <t>On-Lot Postage</t>
  </si>
  <si>
    <t>SEO Fees</t>
  </si>
  <si>
    <t>Directory of Residents</t>
  </si>
  <si>
    <t>Refund of Sheriffs Fee</t>
  </si>
  <si>
    <t>D. Lease - Septic Violations</t>
  </si>
  <si>
    <t>Total Code Enforcement</t>
  </si>
  <si>
    <t>Planning &amp; Zoning Postage</t>
  </si>
  <si>
    <t>Equip Repair &amp; Maintenance</t>
  </si>
  <si>
    <t>Equip &amp; Software Purchases</t>
  </si>
  <si>
    <t>Planning Legal Fees</t>
  </si>
  <si>
    <t>Other - Zoning Violations</t>
  </si>
  <si>
    <t>Planning Engineer Fees</t>
  </si>
  <si>
    <t>Total Planning</t>
  </si>
  <si>
    <t>Contracted Services</t>
  </si>
  <si>
    <t>AC Plan Retainer</t>
  </si>
  <si>
    <t>Constable Services</t>
  </si>
  <si>
    <t>Consultants &amp; Studies</t>
  </si>
  <si>
    <t>Ordinance Review</t>
  </si>
  <si>
    <t>Total Planning &amp; Zoning</t>
  </si>
  <si>
    <t>CCIS - Zoning Officer</t>
  </si>
  <si>
    <t>Zoning Hearing Advertising</t>
  </si>
  <si>
    <t>Zoning Hearing Stenographer</t>
  </si>
  <si>
    <t>Zoning Hearing Legal</t>
  </si>
  <si>
    <t>UCC Fees</t>
  </si>
  <si>
    <t>Total Zoning</t>
  </si>
  <si>
    <t>EM Supplies</t>
  </si>
  <si>
    <t>EM Dues &amp; Subscriptions</t>
  </si>
  <si>
    <t>Total EM &amp; Communication</t>
  </si>
  <si>
    <t>Billing Wages</t>
  </si>
  <si>
    <t>Repair Pump Sta Meters</t>
  </si>
  <si>
    <t>Total Wastewater/Sewage (Payroll)</t>
  </si>
  <si>
    <t>Gen Vehicle Maintenance</t>
  </si>
  <si>
    <t>Fuel</t>
  </si>
  <si>
    <t>Diesel Fuel</t>
  </si>
  <si>
    <t>Unleaded Fuel</t>
  </si>
  <si>
    <t>Drug &amp; Alcohol Testing</t>
  </si>
  <si>
    <t>Total PW General Services</t>
  </si>
  <si>
    <t>Snow Removal Wages</t>
  </si>
  <si>
    <t>Snow Removal Wages OT</t>
  </si>
  <si>
    <t>General Supplies</t>
  </si>
  <si>
    <t>Property Repair/Replacement</t>
  </si>
  <si>
    <t>Salt</t>
  </si>
  <si>
    <t>Anti-skid</t>
  </si>
  <si>
    <t>Total Winter Maintenance</t>
  </si>
  <si>
    <t>Signs</t>
  </si>
  <si>
    <t>Cross Keys Traffic Light</t>
  </si>
  <si>
    <t>Rt. 194 &amp; Primrose Traffic Light</t>
  </si>
  <si>
    <t>Total Traffic Control Devices</t>
  </si>
  <si>
    <t>Equipment R&amp;M Wages</t>
  </si>
  <si>
    <t>Repair &amp; Maintenance Supplies</t>
  </si>
  <si>
    <t>Tool &amp; Minor Equip Purchases</t>
  </si>
  <si>
    <t>Total Repair of Tools &amp; Mach.</t>
  </si>
  <si>
    <t>Roads Wages</t>
  </si>
  <si>
    <t>Roads Admin</t>
  </si>
  <si>
    <t>Mowing</t>
  </si>
  <si>
    <t>Stones</t>
  </si>
  <si>
    <t>Patch Mix &amp; Blacktop</t>
  </si>
  <si>
    <t>Maintenance &amp; Repairs</t>
  </si>
  <si>
    <t>Rental of Equipment</t>
  </si>
  <si>
    <t>Capital Equipment Purchases</t>
  </si>
  <si>
    <t>Total Roads/Maint &amp; Repairs</t>
  </si>
  <si>
    <t>Project Engineer Fees</t>
  </si>
  <si>
    <t>Construction of Roads</t>
  </si>
  <si>
    <t>Roads-Const &amp; Rebuilding-Other</t>
  </si>
  <si>
    <t>Total Roads-Const &amp; Rebuilding</t>
  </si>
  <si>
    <t>Storm Water Wages</t>
  </si>
  <si>
    <t>Gen Operating Supplies</t>
  </si>
  <si>
    <t>Drain Tile</t>
  </si>
  <si>
    <t>Professional services</t>
  </si>
  <si>
    <t xml:space="preserve">Engineering Services </t>
  </si>
  <si>
    <t>Legal Services</t>
  </si>
  <si>
    <t>Total Storm Water Mgmt</t>
  </si>
  <si>
    <t>Hydrant Rental</t>
  </si>
  <si>
    <t>Total Fire Hydrants</t>
  </si>
  <si>
    <t>Culture, Rec &amp; Admin.</t>
  </si>
  <si>
    <t>GREATR Rail Trail</t>
  </si>
  <si>
    <t>Other Donations</t>
  </si>
  <si>
    <t>A.C.O.F.A.</t>
  </si>
  <si>
    <t>East Berlin Senior Center</t>
  </si>
  <si>
    <t>East Berlin Library</t>
  </si>
  <si>
    <t>E.B.A.C.C.</t>
  </si>
  <si>
    <t>S.P.C.A.</t>
  </si>
  <si>
    <t>Total Culture, Rec &amp; Admin</t>
  </si>
  <si>
    <t>FICA - Soc Sec Twp Pd</t>
  </si>
  <si>
    <t>Medicare Twp Pd</t>
  </si>
  <si>
    <t>PSATS UC - Township Paid</t>
  </si>
  <si>
    <t>Total Employer Paid Taxes</t>
  </si>
  <si>
    <t>Total Pension (MMO)</t>
  </si>
  <si>
    <t>Total Workers Comp Insurance</t>
  </si>
  <si>
    <t>Liability Insurance</t>
  </si>
  <si>
    <t>Pirma Property Pool</t>
  </si>
  <si>
    <t>Bonding Insurance</t>
  </si>
  <si>
    <t>Total Township Insurance</t>
  </si>
  <si>
    <t>Disability Insurance</t>
  </si>
  <si>
    <t>Life Insurance</t>
  </si>
  <si>
    <t>Total Health Insurance Benefit</t>
  </si>
  <si>
    <t>Refunds of Prior Yr Revenue</t>
  </si>
  <si>
    <t>Total Expenses</t>
  </si>
  <si>
    <t>Net Income</t>
  </si>
  <si>
    <t>2015 Budget Amount</t>
  </si>
  <si>
    <t xml:space="preserve">Income </t>
  </si>
  <si>
    <t>Route 94 Sewer</t>
  </si>
  <si>
    <t xml:space="preserve">2015 Budget </t>
  </si>
  <si>
    <t>2015 Account #</t>
  </si>
  <si>
    <t>INCOME/REVENUES</t>
  </si>
  <si>
    <t>Basic Sewer Charges - 6000</t>
  </si>
  <si>
    <t>Mowing &amp; Equipment</t>
  </si>
  <si>
    <t>Interest</t>
  </si>
  <si>
    <t>Int Earned from Trust</t>
  </si>
  <si>
    <t>Interest Other</t>
  </si>
  <si>
    <t>Total 341 Interest</t>
  </si>
  <si>
    <t xml:space="preserve">354 - 361 </t>
  </si>
  <si>
    <t>Engineer &amp; Legal</t>
  </si>
  <si>
    <t>Penn Vest - Grant</t>
  </si>
  <si>
    <t>Engineer</t>
  </si>
  <si>
    <t>Legal Fees</t>
  </si>
  <si>
    <t>Copies</t>
  </si>
  <si>
    <t>Total 354-361 Engineer &amp; Legal</t>
  </si>
  <si>
    <t>Tapping Charges</t>
  </si>
  <si>
    <t>Tapping Fees</t>
  </si>
  <si>
    <t>Meter</t>
  </si>
  <si>
    <t>Permit</t>
  </si>
  <si>
    <t>Tapping Charges - Other</t>
  </si>
  <si>
    <t>Total 364 Tapping Charges</t>
  </si>
  <si>
    <t>Sewage Connection Fees</t>
  </si>
  <si>
    <t>Sewer User Charges</t>
  </si>
  <si>
    <t>Reserve Capacity</t>
  </si>
  <si>
    <t>Administration Fee</t>
  </si>
  <si>
    <t>Sludge Removal</t>
  </si>
  <si>
    <t>Grinder Pump</t>
  </si>
  <si>
    <t>Lateral Fees</t>
  </si>
  <si>
    <t>Lab Testing</t>
  </si>
  <si>
    <t>Payment on Sewer Bill</t>
  </si>
  <si>
    <t>Closed Sewer Accounts</t>
  </si>
  <si>
    <t>Interfund Transfer</t>
  </si>
  <si>
    <t>Refund of Legal Fees</t>
  </si>
  <si>
    <t>Refund on Sheriff Fee</t>
  </si>
  <si>
    <t>Total 364 - 395 Tapping Charges</t>
  </si>
  <si>
    <t>Void Check</t>
  </si>
  <si>
    <t>Filing Fees</t>
  </si>
  <si>
    <t>Constable</t>
  </si>
  <si>
    <t>Advertising</t>
  </si>
  <si>
    <t>Register/Recorder of Deeds</t>
  </si>
  <si>
    <t>Legal Fees - Other</t>
  </si>
  <si>
    <t>Total 404.31 Legal Fees</t>
  </si>
  <si>
    <t>Office Supplies</t>
  </si>
  <si>
    <t>Bank Fees</t>
  </si>
  <si>
    <t>Void Checks</t>
  </si>
  <si>
    <t>Bad Debt Expense</t>
  </si>
  <si>
    <t>Office Supplies - Other</t>
  </si>
  <si>
    <t>Total 405.20 Office Supplies</t>
  </si>
  <si>
    <t>Bad Check Charge</t>
  </si>
  <si>
    <t>Trust Fees</t>
  </si>
  <si>
    <t>Engineer Fees</t>
  </si>
  <si>
    <t>Total 408.31 Engineer Fees</t>
  </si>
  <si>
    <t>Government Land &amp; Buildings</t>
  </si>
  <si>
    <t>Electricity Pump Station</t>
  </si>
  <si>
    <t>Telephone</t>
  </si>
  <si>
    <t>Pump Station/Repairs</t>
  </si>
  <si>
    <t>Meters Purchased</t>
  </si>
  <si>
    <t>Mow Grass Pump Station</t>
  </si>
  <si>
    <t>Clean Lift Stations</t>
  </si>
  <si>
    <t>Government Land &amp; Buildings - Other</t>
  </si>
  <si>
    <t>Total 409 Government Land &amp; Buildings</t>
  </si>
  <si>
    <t>429.31  Professional Services</t>
  </si>
  <si>
    <t>Operator Wages</t>
  </si>
  <si>
    <t>Sewage Treatment Berwick</t>
  </si>
  <si>
    <t>Assemble &amp; Inspections</t>
  </si>
  <si>
    <t>Sewer Billing</t>
  </si>
  <si>
    <t>Taxes Withheld</t>
  </si>
  <si>
    <t>Repairs &amp; Maintenance</t>
  </si>
  <si>
    <t>Microbac Laboratories</t>
  </si>
  <si>
    <t>Smith's Sanitation</t>
  </si>
  <si>
    <t>LABS</t>
  </si>
  <si>
    <t>LABS - Other</t>
  </si>
  <si>
    <t>Lenigs Process Control</t>
  </si>
  <si>
    <t>Professional Services - Other</t>
  </si>
  <si>
    <t>Total 429.31 Professional Services</t>
  </si>
  <si>
    <t>220.0</t>
  </si>
  <si>
    <t>Glabview Proj. Loan Principal (ACNB)</t>
  </si>
  <si>
    <t>429.065</t>
  </si>
  <si>
    <t>Glabview Proj. Loan Interest (ACNB)</t>
  </si>
  <si>
    <t>Mowing Property</t>
  </si>
  <si>
    <t>Pennvest Transfer</t>
  </si>
  <si>
    <t>Pennvest Principal</t>
  </si>
  <si>
    <t>Bank Loan Principal</t>
  </si>
  <si>
    <t>Bank Loan #50053446</t>
  </si>
  <si>
    <t>Pennvest Interest</t>
  </si>
  <si>
    <t>Bank Loan Interest</t>
  </si>
  <si>
    <t>Employer Payroll Tax</t>
  </si>
  <si>
    <t>Refund Security Deposit</t>
  </si>
  <si>
    <t xml:space="preserve">Refund Connect/Tapping </t>
  </si>
  <si>
    <t>Total Professional Services</t>
  </si>
  <si>
    <t>Total deficit</t>
  </si>
  <si>
    <t xml:space="preserve">State Fund </t>
  </si>
  <si>
    <t>Interest Earnings</t>
  </si>
  <si>
    <t>State Shared Revenue</t>
  </si>
  <si>
    <t>Liquid Fuels Tax + Turnback</t>
  </si>
  <si>
    <t>Road Equipment</t>
  </si>
  <si>
    <t>Maintenace/Repairs Roads</t>
  </si>
  <si>
    <t>Road Maintenance</t>
  </si>
  <si>
    <t>Glabview Fund</t>
  </si>
  <si>
    <t>2014 Account #</t>
  </si>
  <si>
    <t>Interest Earned</t>
  </si>
  <si>
    <t>Sewer Use Charges</t>
  </si>
  <si>
    <t>Late Charges</t>
  </si>
  <si>
    <t>User Charge Penalty</t>
  </si>
  <si>
    <t>Debt Service</t>
  </si>
  <si>
    <t>Transfer from General Fund</t>
  </si>
  <si>
    <t>Total 364 - Sanitation</t>
  </si>
  <si>
    <t>General Government</t>
  </si>
  <si>
    <t>General Government - Other</t>
  </si>
  <si>
    <t>Total 400 - General Government</t>
  </si>
  <si>
    <t>Wastewater Collect/Treat</t>
  </si>
  <si>
    <t>Plant Operator Wage</t>
  </si>
  <si>
    <t>Labor Repairs</t>
  </si>
  <si>
    <t>Operating Supplies</t>
  </si>
  <si>
    <t>Engineering Services</t>
  </si>
  <si>
    <t>Utilities</t>
  </si>
  <si>
    <t>Total 429 Wasterwater Collect/Treat</t>
  </si>
  <si>
    <t>Dept Principal</t>
  </si>
  <si>
    <t>PennVest Principal</t>
  </si>
  <si>
    <t>Debt Principal - Other</t>
  </si>
  <si>
    <t>Total 471 Debt Principal</t>
  </si>
  <si>
    <t>Debt Interest</t>
  </si>
  <si>
    <t>PennVest Interest</t>
  </si>
  <si>
    <t>Bank Interest</t>
  </si>
  <si>
    <t>Debt Interest - Other</t>
  </si>
  <si>
    <t>Total 472 Debt Interest</t>
  </si>
  <si>
    <t>Total 492 Interfund Transfer</t>
  </si>
  <si>
    <t xml:space="preserve">Deficit Amt. </t>
  </si>
  <si>
    <t>Income / Revenues</t>
  </si>
  <si>
    <t>+ / -</t>
  </si>
  <si>
    <t>Taxes</t>
  </si>
  <si>
    <t>Earned Income</t>
  </si>
  <si>
    <t>Real Estate</t>
  </si>
  <si>
    <t>Per Capita and LST (Local Services Tax)</t>
  </si>
  <si>
    <t>Charges for Govt. Services and Public Safety</t>
  </si>
  <si>
    <t>Building Permits and Inspection Fees</t>
  </si>
  <si>
    <t>Business Licenses &amp; Permits</t>
  </si>
  <si>
    <t>Planning and Zoning</t>
  </si>
  <si>
    <t xml:space="preserve">Fines </t>
  </si>
  <si>
    <t>Charges for Public Works</t>
  </si>
  <si>
    <t>Highways &amp; Streets</t>
  </si>
  <si>
    <t>Wastewater/Sewage</t>
  </si>
  <si>
    <t>Total Current Year Income / Revenues</t>
  </si>
  <si>
    <t>From Capital Reserves</t>
  </si>
  <si>
    <t>TOTAL Operating Revenue</t>
  </si>
  <si>
    <t>Expense / Expenditures</t>
  </si>
  <si>
    <t>Supervisors Salary</t>
  </si>
  <si>
    <t>General Code Book</t>
  </si>
  <si>
    <t>Secretary/Treasurer/Office Mgr. Salaries</t>
  </si>
  <si>
    <t>Office Expenses</t>
  </si>
  <si>
    <t>IT - Networking Services</t>
  </si>
  <si>
    <t>Auditing Services</t>
  </si>
  <si>
    <t>Tax Collection Services</t>
  </si>
  <si>
    <t>Legal Services Township Solicitor</t>
  </si>
  <si>
    <t>Township Engineer</t>
  </si>
  <si>
    <t>Public Works</t>
  </si>
  <si>
    <t>Buildings and Plant Maintenance</t>
  </si>
  <si>
    <t>Public Works Dept. Salaries</t>
  </si>
  <si>
    <t>Public Works - Highways, Roads, Streets, etc.</t>
  </si>
  <si>
    <t xml:space="preserve">Sewer - Rte. 94 </t>
  </si>
  <si>
    <t>Govt. Services and Public Safety</t>
  </si>
  <si>
    <t>Planning &amp; Zoning</t>
  </si>
  <si>
    <t>Fire Companies</t>
  </si>
  <si>
    <t>Code Enforcement - Sewage Enforcement Officer</t>
  </si>
  <si>
    <t>Emergency Management</t>
  </si>
  <si>
    <t>Health &amp; Human Services</t>
  </si>
  <si>
    <t>Benefits and Insurances</t>
  </si>
  <si>
    <t>Twp. Paid Taxes - SS, Medicare, PA UC</t>
  </si>
  <si>
    <t>Health, Dental, Life, Disability</t>
  </si>
  <si>
    <t>Pension</t>
  </si>
  <si>
    <t>Property, Liability, Bonding, Worker's Comp</t>
  </si>
  <si>
    <t>Culture &amp; Recreation</t>
  </si>
  <si>
    <t>Community Development</t>
  </si>
  <si>
    <t>TOTAL Year Expenditures</t>
  </si>
  <si>
    <t>TOTAL Year Income</t>
  </si>
  <si>
    <t>NET Surplus or Deficit</t>
  </si>
  <si>
    <t>Capital Reserves</t>
  </si>
  <si>
    <t>Unrestricted Funds</t>
  </si>
  <si>
    <t>General Fund Money Market Acct</t>
  </si>
  <si>
    <t>General Fund C.D.</t>
  </si>
  <si>
    <t>General Fund Excess &amp; Unallocated in Trust</t>
  </si>
  <si>
    <t>Subtotal Unrestricted Funds</t>
  </si>
  <si>
    <t>Restricted Funds</t>
  </si>
  <si>
    <t>Restricted Funds Held in Acct or C.D:</t>
  </si>
  <si>
    <t>Impervious Surface Acct</t>
  </si>
  <si>
    <t>Office Building Improvements</t>
  </si>
  <si>
    <t>Zoning Officer Vehicle Replacement</t>
  </si>
  <si>
    <t>Parks &amp; Recreation Acct &amp; CD's</t>
  </si>
  <si>
    <t>Adams Co. Land Preservation</t>
  </si>
  <si>
    <t>Restricted Funds Held in Trust:</t>
  </si>
  <si>
    <t>Road Improvements</t>
  </si>
  <si>
    <t>Subtotal Restricted Funds</t>
  </si>
  <si>
    <t>Subtotal Capital Reserves</t>
  </si>
  <si>
    <t>To Cover Budget Deficit</t>
  </si>
  <si>
    <t>TOTAL Capital Reserves</t>
  </si>
  <si>
    <t>TOTAL remaining in Unrestricted Funds after deficit</t>
  </si>
  <si>
    <t>Hamilton Township General Fund - 2015 Budget</t>
  </si>
  <si>
    <t>General Office Supplies &amp; File Clerk</t>
  </si>
  <si>
    <t>Profesional Services &amp; Other Expenses</t>
  </si>
  <si>
    <t>Chgd 11/18 / was $600</t>
  </si>
  <si>
    <t>11/18 Added</t>
  </si>
  <si>
    <t xml:space="preserve">2015 Budget  </t>
  </si>
  <si>
    <t>Adopted 12/1/2014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</si>
</sst>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8">
    <font>
      <sz val="10"/>
      <name val="Arial"/>
      <family val="0"/>
    </font>
    <font>
      <sz val="12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b/>
      <sz val="14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1" xfId="0" applyFont="1" applyFill="1" applyBorder="1" applyAlignment="1" quotePrefix="1">
      <alignment shrinkToFit="1"/>
    </xf>
    <xf numFmtId="2" fontId="2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shrinkToFit="1"/>
    </xf>
    <xf numFmtId="0" fontId="3" fillId="2" borderId="0" xfId="0" applyFont="1" applyFill="1" applyAlignment="1">
      <alignment/>
    </xf>
    <xf numFmtId="0" fontId="2" fillId="0" borderId="0" xfId="0" applyFont="1" applyAlignment="1">
      <alignment horizontal="left" indent="2"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2" fontId="2" fillId="2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44" fontId="2" fillId="0" borderId="0" xfId="17" applyFont="1" applyAlignment="1">
      <alignment/>
    </xf>
    <xf numFmtId="44" fontId="2" fillId="2" borderId="0" xfId="17" applyFont="1" applyFill="1" applyAlignment="1">
      <alignment/>
    </xf>
    <xf numFmtId="44" fontId="2" fillId="0" borderId="0" xfId="17" applyFont="1" applyFill="1" applyAlignment="1">
      <alignment/>
    </xf>
    <xf numFmtId="44" fontId="2" fillId="2" borderId="2" xfId="17" applyFont="1" applyFill="1" applyBorder="1" applyAlignment="1">
      <alignment/>
    </xf>
    <xf numFmtId="44" fontId="2" fillId="2" borderId="0" xfId="17" applyFont="1" applyFill="1" applyBorder="1" applyAlignment="1">
      <alignment/>
    </xf>
    <xf numFmtId="44" fontId="2" fillId="0" borderId="3" xfId="17" applyFont="1" applyBorder="1" applyAlignment="1">
      <alignment/>
    </xf>
    <xf numFmtId="44" fontId="2" fillId="0" borderId="2" xfId="17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44" fontId="5" fillId="0" borderId="2" xfId="17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7" fillId="0" borderId="1" xfId="0" applyNumberFormat="1" applyFont="1" applyBorder="1" applyAlignment="1" quotePrefix="1">
      <alignment horizontal="center" vertical="center" wrapText="1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 shrinkToFit="1"/>
    </xf>
    <xf numFmtId="2" fontId="7" fillId="0" borderId="1" xfId="0" applyNumberFormat="1" applyFont="1" applyBorder="1" applyAlignment="1" quotePrefix="1">
      <alignment horizontal="center" vertical="center"/>
    </xf>
    <xf numFmtId="2" fontId="7" fillId="0" borderId="0" xfId="0" applyNumberFormat="1" applyFont="1" applyAlignment="1">
      <alignment horizontal="center"/>
    </xf>
    <xf numFmtId="0" fontId="8" fillId="0" borderId="4" xfId="0" applyFont="1" applyBorder="1" applyAlignment="1">
      <alignment horizontal="left" shrinkToFit="1"/>
    </xf>
    <xf numFmtId="44" fontId="8" fillId="3" borderId="0" xfId="17" applyFont="1" applyFill="1" applyAlignment="1">
      <alignment horizontal="center"/>
    </xf>
    <xf numFmtId="2" fontId="7" fillId="4" borderId="0" xfId="0" applyNumberFormat="1" applyFont="1" applyFill="1" applyAlignment="1">
      <alignment horizontal="left" indent="4"/>
    </xf>
    <xf numFmtId="0" fontId="7" fillId="4" borderId="4" xfId="0" applyFont="1" applyFill="1" applyBorder="1" applyAlignment="1">
      <alignment horizontal="left" shrinkToFit="1"/>
    </xf>
    <xf numFmtId="44" fontId="8" fillId="3" borderId="5" xfId="17" applyFont="1" applyFill="1" applyBorder="1" applyAlignment="1">
      <alignment horizontal="center"/>
    </xf>
    <xf numFmtId="0" fontId="7" fillId="0" borderId="1" xfId="0" applyFont="1" applyBorder="1" applyAlignment="1">
      <alignment horizontal="left" shrinkToFit="1"/>
    </xf>
    <xf numFmtId="44" fontId="7" fillId="3" borderId="0" xfId="17" applyFont="1" applyFill="1" applyAlignment="1">
      <alignment horizontal="center"/>
    </xf>
    <xf numFmtId="0" fontId="7" fillId="0" borderId="0" xfId="0" applyFont="1" applyBorder="1" applyAlignment="1">
      <alignment horizontal="left" shrinkToFit="1"/>
    </xf>
    <xf numFmtId="2" fontId="7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left" shrinkToFit="1"/>
    </xf>
    <xf numFmtId="44" fontId="7" fillId="3" borderId="3" xfId="17" applyFont="1" applyFill="1" applyBorder="1" applyAlignment="1">
      <alignment horizontal="center"/>
    </xf>
    <xf numFmtId="44" fontId="8" fillId="0" borderId="0" xfId="17" applyFont="1" applyFill="1" applyAlignment="1">
      <alignment horizontal="center"/>
    </xf>
    <xf numFmtId="2" fontId="7" fillId="0" borderId="0" xfId="0" applyNumberFormat="1" applyFont="1" applyBorder="1" applyAlignment="1" quotePrefix="1">
      <alignment horizontal="center" vertical="center" wrapText="1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 shrinkToFit="1"/>
    </xf>
    <xf numFmtId="2" fontId="7" fillId="0" borderId="0" xfId="0" applyNumberFormat="1" applyFont="1" applyFill="1" applyAlignment="1">
      <alignment horizontal="left" indent="4"/>
    </xf>
    <xf numFmtId="44" fontId="8" fillId="3" borderId="0" xfId="17" applyFont="1" applyFill="1" applyBorder="1" applyAlignment="1">
      <alignment horizontal="center"/>
    </xf>
    <xf numFmtId="2" fontId="7" fillId="0" borderId="0" xfId="0" applyNumberFormat="1" applyFont="1" applyAlignment="1" quotePrefix="1">
      <alignment horizontal="center"/>
    </xf>
    <xf numFmtId="44" fontId="7" fillId="0" borderId="0" xfId="17" applyFont="1" applyFill="1" applyBorder="1" applyAlignment="1">
      <alignment horizontal="center"/>
    </xf>
    <xf numFmtId="44" fontId="8" fillId="0" borderId="0" xfId="17" applyFont="1" applyAlignment="1">
      <alignment/>
    </xf>
    <xf numFmtId="44" fontId="7" fillId="0" borderId="5" xfId="17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2" xfId="0" applyFont="1" applyBorder="1" applyAlignment="1">
      <alignment horizontal="center"/>
    </xf>
    <xf numFmtId="0" fontId="13" fillId="0" borderId="0" xfId="0" applyFont="1" applyAlignment="1">
      <alignment/>
    </xf>
    <xf numFmtId="2" fontId="12" fillId="0" borderId="0" xfId="0" applyNumberFormat="1" applyFont="1" applyAlignment="1">
      <alignment horizontal="center"/>
    </xf>
    <xf numFmtId="8" fontId="12" fillId="0" borderId="0" xfId="0" applyNumberFormat="1" applyFont="1" applyAlignment="1">
      <alignment/>
    </xf>
    <xf numFmtId="8" fontId="12" fillId="0" borderId="2" xfId="0" applyNumberFormat="1" applyFont="1" applyBorder="1" applyAlignment="1">
      <alignment/>
    </xf>
    <xf numFmtId="2" fontId="7" fillId="0" borderId="6" xfId="0" applyNumberFormat="1" applyFont="1" applyBorder="1" applyAlignment="1" quotePrefix="1">
      <alignment horizontal="center" vertical="center" wrapText="1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wrapText="1" shrinkToFit="1"/>
    </xf>
    <xf numFmtId="2" fontId="7" fillId="0" borderId="8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 horizontal="left" shrinkToFit="1"/>
    </xf>
    <xf numFmtId="44" fontId="8" fillId="5" borderId="5" xfId="17" applyFont="1" applyFill="1" applyBorder="1" applyAlignment="1">
      <alignment/>
    </xf>
    <xf numFmtId="44" fontId="8" fillId="5" borderId="5" xfId="17" applyFont="1" applyFill="1" applyBorder="1" applyAlignment="1">
      <alignment horizontal="center"/>
    </xf>
    <xf numFmtId="44" fontId="8" fillId="5" borderId="0" xfId="17" applyFont="1" applyFill="1" applyAlignment="1">
      <alignment/>
    </xf>
    <xf numFmtId="44" fontId="7" fillId="0" borderId="0" xfId="17" applyFont="1" applyFill="1" applyAlignment="1">
      <alignment horizontal="center"/>
    </xf>
    <xf numFmtId="0" fontId="7" fillId="0" borderId="4" xfId="0" applyFont="1" applyBorder="1" applyAlignment="1">
      <alignment horizontal="left" shrinkToFit="1"/>
    </xf>
    <xf numFmtId="44" fontId="8" fillId="5" borderId="9" xfId="17" applyFont="1" applyFill="1" applyBorder="1" applyAlignment="1">
      <alignment/>
    </xf>
    <xf numFmtId="44" fontId="8" fillId="5" borderId="0" xfId="17" applyFont="1" applyFill="1" applyBorder="1" applyAlignment="1">
      <alignment/>
    </xf>
    <xf numFmtId="2" fontId="7" fillId="0" borderId="0" xfId="0" applyNumberFormat="1" applyFont="1" applyAlignment="1">
      <alignment horizontal="left" indent="5"/>
    </xf>
    <xf numFmtId="44" fontId="8" fillId="0" borderId="10" xfId="17" applyFont="1" applyFill="1" applyBorder="1" applyAlignment="1">
      <alignment horizontal="center"/>
    </xf>
    <xf numFmtId="44" fontId="8" fillId="0" borderId="0" xfId="17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19" applyNumberFormat="1" applyFont="1" applyFill="1" applyBorder="1" applyAlignment="1">
      <alignment horizontal="center" wrapText="1"/>
      <protection/>
    </xf>
    <xf numFmtId="49" fontId="16" fillId="0" borderId="0" xfId="19" applyNumberFormat="1" applyFont="1" applyFill="1" applyAlignment="1">
      <alignment horizontal="center"/>
      <protection/>
    </xf>
    <xf numFmtId="0" fontId="15" fillId="0" borderId="0" xfId="19" applyFont="1" applyFill="1" applyBorder="1" applyAlignment="1">
      <alignment horizontal="left" vertical="center"/>
      <protection/>
    </xf>
    <xf numFmtId="0" fontId="0" fillId="0" borderId="0" xfId="19" applyFont="1" applyFill="1">
      <alignment/>
      <protection/>
    </xf>
    <xf numFmtId="0" fontId="0" fillId="0" borderId="0" xfId="19" applyFont="1" applyFill="1" applyBorder="1" applyAlignment="1">
      <alignment horizontal="left" indent="2" shrinkToFit="1"/>
      <protection/>
    </xf>
    <xf numFmtId="42" fontId="0" fillId="0" borderId="0" xfId="0" applyNumberFormat="1" applyFill="1" applyAlignment="1">
      <alignment/>
    </xf>
    <xf numFmtId="41" fontId="0" fillId="0" borderId="0" xfId="0" applyNumberFormat="1" applyFill="1" applyAlignment="1">
      <alignment/>
    </xf>
    <xf numFmtId="0" fontId="0" fillId="0" borderId="0" xfId="19" applyFont="1" applyFill="1" applyBorder="1" applyAlignment="1" quotePrefix="1">
      <alignment horizontal="left" shrinkToFit="1"/>
      <protection/>
    </xf>
    <xf numFmtId="0" fontId="0" fillId="0" borderId="0" xfId="19" applyFont="1" applyFill="1" applyBorder="1" applyAlignment="1" quotePrefix="1">
      <alignment horizontal="left" indent="2" shrinkToFit="1"/>
      <protection/>
    </xf>
    <xf numFmtId="0" fontId="0" fillId="0" borderId="0" xfId="19" applyFont="1" applyFill="1" applyBorder="1" applyAlignment="1">
      <alignment horizontal="left" shrinkToFit="1"/>
      <protection/>
    </xf>
    <xf numFmtId="41" fontId="0" fillId="0" borderId="5" xfId="0" applyNumberFormat="1" applyFill="1" applyBorder="1" applyAlignment="1">
      <alignment/>
    </xf>
    <xf numFmtId="0" fontId="16" fillId="0" borderId="11" xfId="19" applyFont="1" applyFill="1" applyBorder="1" applyAlignment="1" quotePrefix="1">
      <alignment horizontal="left" vertical="center" shrinkToFit="1"/>
      <protection/>
    </xf>
    <xf numFmtId="42" fontId="16" fillId="0" borderId="0" xfId="0" applyNumberFormat="1" applyFont="1" applyFill="1" applyAlignment="1">
      <alignment/>
    </xf>
    <xf numFmtId="2" fontId="0" fillId="0" borderId="0" xfId="19" applyNumberFormat="1" applyFont="1" applyFill="1" applyBorder="1" applyAlignment="1">
      <alignment horizontal="left" vertical="center"/>
      <protection/>
    </xf>
    <xf numFmtId="2" fontId="16" fillId="0" borderId="12" xfId="19" applyNumberFormat="1" applyFont="1" applyFill="1" applyBorder="1" applyAlignment="1" quotePrefix="1">
      <alignment horizontal="left" vertical="center"/>
      <protection/>
    </xf>
    <xf numFmtId="42" fontId="16" fillId="0" borderId="12" xfId="0" applyNumberFormat="1" applyFont="1" applyFill="1" applyBorder="1" applyAlignment="1">
      <alignment/>
    </xf>
    <xf numFmtId="0" fontId="16" fillId="0" borderId="0" xfId="19" applyFont="1" applyFill="1">
      <alignment/>
      <protection/>
    </xf>
    <xf numFmtId="0" fontId="0" fillId="0" borderId="0" xfId="19" applyFont="1" applyFill="1" applyBorder="1" applyAlignment="1">
      <alignment horizontal="left" indent="1" shrinkToFit="1"/>
      <protection/>
    </xf>
    <xf numFmtId="0" fontId="0" fillId="0" borderId="0" xfId="19" applyFont="1" applyFill="1" applyBorder="1" applyAlignment="1" quotePrefix="1">
      <alignment horizontal="left" indent="1" shrinkToFit="1"/>
      <protection/>
    </xf>
    <xf numFmtId="0" fontId="0" fillId="0" borderId="0" xfId="19" applyFont="1" applyFill="1" applyBorder="1" applyAlignment="1">
      <alignment horizontal="left" indent="3" shrinkToFit="1"/>
      <protection/>
    </xf>
    <xf numFmtId="0" fontId="6" fillId="0" borderId="0" xfId="0" applyFont="1" applyAlignment="1">
      <alignment horizontal="left" indent="2"/>
    </xf>
    <xf numFmtId="0" fontId="0" fillId="0" borderId="0" xfId="19" applyFont="1" applyFill="1" applyBorder="1" applyAlignment="1" quotePrefix="1">
      <alignment horizontal="left" indent="3" shrinkToFit="1"/>
      <protection/>
    </xf>
    <xf numFmtId="0" fontId="6" fillId="0" borderId="0" xfId="0" applyFont="1" applyAlignment="1">
      <alignment/>
    </xf>
    <xf numFmtId="2" fontId="16" fillId="0" borderId="11" xfId="19" applyNumberFormat="1" applyFont="1" applyFill="1" applyBorder="1" applyAlignment="1" quotePrefix="1">
      <alignment horizontal="left" indent="1"/>
      <protection/>
    </xf>
    <xf numFmtId="42" fontId="0" fillId="0" borderId="0" xfId="0" applyNumberFormat="1" applyFont="1" applyFill="1" applyAlignment="1">
      <alignment/>
    </xf>
    <xf numFmtId="2" fontId="16" fillId="0" borderId="0" xfId="19" applyNumberFormat="1" applyFont="1" applyFill="1" applyBorder="1" applyAlignment="1" quotePrefix="1">
      <alignment horizontal="left" indent="3"/>
      <protection/>
    </xf>
    <xf numFmtId="41" fontId="16" fillId="0" borderId="5" xfId="0" applyNumberFormat="1" applyFont="1" applyFill="1" applyBorder="1" applyAlignment="1">
      <alignment/>
    </xf>
    <xf numFmtId="2" fontId="16" fillId="0" borderId="0" xfId="19" applyNumberFormat="1" applyFont="1" applyFill="1" applyBorder="1" applyAlignment="1" quotePrefix="1">
      <alignment horizontal="left" indent="5"/>
      <protection/>
    </xf>
    <xf numFmtId="42" fontId="16" fillId="0" borderId="3" xfId="0" applyNumberFormat="1" applyFont="1" applyFill="1" applyBorder="1" applyAlignment="1">
      <alignment/>
    </xf>
    <xf numFmtId="42" fontId="0" fillId="0" borderId="3" xfId="0" applyNumberFormat="1" applyFont="1" applyFill="1" applyBorder="1" applyAlignment="1">
      <alignment/>
    </xf>
    <xf numFmtId="2" fontId="16" fillId="0" borderId="0" xfId="19" applyNumberFormat="1" applyFont="1" applyFill="1" applyBorder="1" applyAlignment="1">
      <alignment horizontal="left" wrapText="1" indent="1"/>
      <protection/>
    </xf>
    <xf numFmtId="0" fontId="6" fillId="0" borderId="1" xfId="19" applyFont="1" applyFill="1" applyBorder="1" applyAlignment="1">
      <alignment horizontal="left" shrinkToFit="1"/>
      <protection/>
    </xf>
    <xf numFmtId="2" fontId="15" fillId="0" borderId="0" xfId="19" applyNumberFormat="1" applyFont="1" applyFill="1" applyBorder="1" applyAlignment="1" quotePrefix="1">
      <alignment horizontal="left" vertical="center"/>
      <protection/>
    </xf>
    <xf numFmtId="0" fontId="16" fillId="0" borderId="0" xfId="19" applyFont="1" applyFill="1" applyAlignment="1">
      <alignment vertical="center"/>
      <protection/>
    </xf>
    <xf numFmtId="2" fontId="0" fillId="0" borderId="0" xfId="19" applyNumberFormat="1" applyFont="1" applyFill="1" applyBorder="1" applyAlignment="1">
      <alignment horizontal="left" wrapText="1" indent="1"/>
      <protection/>
    </xf>
    <xf numFmtId="2" fontId="0" fillId="0" borderId="0" xfId="19" applyNumberFormat="1" applyFont="1" applyFill="1" applyBorder="1" applyAlignment="1">
      <alignment horizontal="left" indent="1"/>
      <protection/>
    </xf>
    <xf numFmtId="2" fontId="16" fillId="0" borderId="0" xfId="19" applyNumberFormat="1" applyFont="1" applyFill="1" applyBorder="1" applyAlignment="1">
      <alignment horizontal="left" indent="1"/>
      <protection/>
    </xf>
    <xf numFmtId="42" fontId="0" fillId="0" borderId="3" xfId="0" applyNumberFormat="1" applyFill="1" applyBorder="1" applyAlignment="1">
      <alignment/>
    </xf>
    <xf numFmtId="0" fontId="6" fillId="0" borderId="0" xfId="19" applyFont="1" applyFill="1" applyBorder="1" applyAlignment="1">
      <alignment horizontal="left" shrinkToFit="1"/>
      <protection/>
    </xf>
    <xf numFmtId="2" fontId="17" fillId="0" borderId="0" xfId="19" applyNumberFormat="1" applyFont="1" applyFill="1" applyBorder="1" applyAlignment="1">
      <alignment horizontal="left" indent="1"/>
      <protection/>
    </xf>
    <xf numFmtId="2" fontId="0" fillId="0" borderId="0" xfId="19" applyNumberFormat="1" applyFont="1" applyFill="1" applyBorder="1" applyAlignment="1">
      <alignment horizontal="left" indent="3"/>
      <protection/>
    </xf>
    <xf numFmtId="2" fontId="0" fillId="0" borderId="0" xfId="19" applyNumberFormat="1" applyFont="1" applyFill="1" applyBorder="1" applyAlignment="1" quotePrefix="1">
      <alignment horizontal="left" indent="3"/>
      <protection/>
    </xf>
    <xf numFmtId="2" fontId="16" fillId="0" borderId="0" xfId="19" applyNumberFormat="1" applyFont="1" applyFill="1" applyBorder="1" applyAlignment="1" quotePrefix="1">
      <alignment horizontal="left"/>
      <protection/>
    </xf>
    <xf numFmtId="2" fontId="0" fillId="0" borderId="0" xfId="19" applyNumberFormat="1" applyFont="1" applyFill="1" applyBorder="1" applyAlignment="1">
      <alignment horizontal="left"/>
      <protection/>
    </xf>
    <xf numFmtId="2" fontId="16" fillId="0" borderId="0" xfId="19" applyNumberFormat="1" applyFont="1" applyFill="1" applyBorder="1" applyAlignment="1">
      <alignment horizontal="right"/>
      <protection/>
    </xf>
    <xf numFmtId="2" fontId="16" fillId="0" borderId="0" xfId="19" applyNumberFormat="1" applyFont="1" applyFill="1" applyBorder="1" applyAlignment="1" quotePrefix="1">
      <alignment horizontal="left" wrapText="1" indent="2"/>
      <protection/>
    </xf>
    <xf numFmtId="42" fontId="0" fillId="0" borderId="0" xfId="0" applyNumberFormat="1" applyAlignment="1">
      <alignment/>
    </xf>
    <xf numFmtId="42" fontId="0" fillId="0" borderId="5" xfId="0" applyNumberFormat="1" applyFill="1" applyBorder="1" applyAlignment="1">
      <alignment/>
    </xf>
    <xf numFmtId="42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42" fontId="0" fillId="0" borderId="5" xfId="0" applyNumberFormat="1" applyBorder="1" applyAlignment="1">
      <alignment/>
    </xf>
    <xf numFmtId="42" fontId="0" fillId="0" borderId="12" xfId="0" applyNumberFormat="1" applyBorder="1" applyAlignment="1">
      <alignment/>
    </xf>
    <xf numFmtId="41" fontId="0" fillId="0" borderId="12" xfId="0" applyNumberFormat="1" applyFill="1" applyBorder="1" applyAlignment="1">
      <alignment/>
    </xf>
    <xf numFmtId="41" fontId="0" fillId="0" borderId="0" xfId="0" applyNumberFormat="1" applyAlignment="1">
      <alignment/>
    </xf>
    <xf numFmtId="41" fontId="0" fillId="0" borderId="3" xfId="0" applyNumberFormat="1" applyBorder="1" applyAlignment="1">
      <alignment/>
    </xf>
    <xf numFmtId="0" fontId="2" fillId="0" borderId="0" xfId="0" applyFont="1" applyFill="1" applyAlignment="1">
      <alignment/>
    </xf>
    <xf numFmtId="2" fontId="5" fillId="0" borderId="0" xfId="0" applyNumberFormat="1" applyFont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3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12.421875" style="0" customWidth="1"/>
    <col min="2" max="2" width="11.421875" style="0" customWidth="1"/>
    <col min="3" max="3" width="39.8515625" style="0" bestFit="1" customWidth="1"/>
    <col min="4" max="4" width="28.140625" style="0" bestFit="1" customWidth="1"/>
  </cols>
  <sheetData>
    <row r="1" spans="1:4" ht="18.75">
      <c r="A1" s="148" t="s">
        <v>0</v>
      </c>
      <c r="B1" s="148"/>
      <c r="C1" s="31" t="s">
        <v>447</v>
      </c>
      <c r="D1" s="32" t="s">
        <v>448</v>
      </c>
    </row>
    <row r="2" spans="1:4" ht="18.75">
      <c r="A2" s="33"/>
      <c r="B2" s="32"/>
      <c r="C2" s="32"/>
      <c r="D2" s="32"/>
    </row>
    <row r="3" spans="1:4" ht="18.75">
      <c r="A3" s="148" t="s">
        <v>2</v>
      </c>
      <c r="B3" s="148"/>
      <c r="C3" s="31" t="s">
        <v>3</v>
      </c>
      <c r="D3" s="31" t="s">
        <v>242</v>
      </c>
    </row>
    <row r="4" spans="1:4" ht="19.5" thickBot="1">
      <c r="A4" s="149" t="s">
        <v>243</v>
      </c>
      <c r="B4" s="149"/>
      <c r="C4" s="34"/>
      <c r="D4" s="34"/>
    </row>
    <row r="5" spans="1:4" ht="15">
      <c r="A5" s="2"/>
      <c r="B5" s="5">
        <v>301.1</v>
      </c>
      <c r="C5" s="3" t="s">
        <v>4</v>
      </c>
      <c r="D5" s="24">
        <v>165000</v>
      </c>
    </row>
    <row r="6" spans="1:4" ht="15.75">
      <c r="A6" s="2"/>
      <c r="B6" s="5">
        <v>301.4</v>
      </c>
      <c r="C6" s="6" t="s">
        <v>5</v>
      </c>
      <c r="D6" s="24">
        <v>5000</v>
      </c>
    </row>
    <row r="7" spans="1:4" ht="15.75">
      <c r="A7" s="7">
        <v>301</v>
      </c>
      <c r="B7" s="7"/>
      <c r="C7" s="8" t="s">
        <v>6</v>
      </c>
      <c r="D7" s="25">
        <f>SUM(D5:D6)</f>
        <v>170000</v>
      </c>
    </row>
    <row r="8" spans="1:4" ht="15">
      <c r="A8" s="5"/>
      <c r="B8" s="5">
        <v>310.01</v>
      </c>
      <c r="C8" s="3" t="s">
        <v>7</v>
      </c>
      <c r="D8" s="24">
        <v>8800</v>
      </c>
    </row>
    <row r="9" spans="1:4" ht="15">
      <c r="A9" s="5"/>
      <c r="B9" s="5">
        <v>310.02</v>
      </c>
      <c r="C9" s="3" t="s">
        <v>8</v>
      </c>
      <c r="D9" s="24">
        <v>0</v>
      </c>
    </row>
    <row r="10" spans="1:4" ht="15">
      <c r="A10" s="5"/>
      <c r="B10" s="5">
        <v>310.03</v>
      </c>
      <c r="C10" s="3" t="s">
        <v>9</v>
      </c>
      <c r="D10" s="24">
        <v>0</v>
      </c>
    </row>
    <row r="11" spans="1:4" ht="15">
      <c r="A11" s="5"/>
      <c r="B11" s="5">
        <v>310.1</v>
      </c>
      <c r="C11" s="3" t="s">
        <v>10</v>
      </c>
      <c r="D11" s="24">
        <v>25000</v>
      </c>
    </row>
    <row r="12" spans="1:4" ht="15">
      <c r="A12" s="5"/>
      <c r="B12" s="5">
        <v>310.21</v>
      </c>
      <c r="C12" s="3" t="s">
        <v>11</v>
      </c>
      <c r="D12" s="24">
        <v>300000</v>
      </c>
    </row>
    <row r="13" spans="1:4" ht="15">
      <c r="A13" s="5"/>
      <c r="B13" s="5">
        <v>310.23</v>
      </c>
      <c r="C13" s="3" t="s">
        <v>12</v>
      </c>
      <c r="D13" s="24">
        <v>0</v>
      </c>
    </row>
    <row r="14" spans="1:4" ht="15">
      <c r="A14" s="5"/>
      <c r="B14" s="5">
        <v>310.5</v>
      </c>
      <c r="C14" s="3" t="s">
        <v>13</v>
      </c>
      <c r="D14" s="24">
        <v>15000</v>
      </c>
    </row>
    <row r="15" spans="1:4" ht="15.75">
      <c r="A15" s="7">
        <v>310</v>
      </c>
      <c r="B15" s="7"/>
      <c r="C15" s="9" t="s">
        <v>14</v>
      </c>
      <c r="D15" s="25">
        <f>SUM(D8:D14)</f>
        <v>348800</v>
      </c>
    </row>
    <row r="16" spans="1:4" ht="15">
      <c r="A16" s="5"/>
      <c r="B16" s="5">
        <v>321.61</v>
      </c>
      <c r="C16" s="3" t="s">
        <v>15</v>
      </c>
      <c r="D16" s="24">
        <v>500</v>
      </c>
    </row>
    <row r="17" spans="1:4" ht="15">
      <c r="A17" s="5"/>
      <c r="B17" s="5">
        <v>321.8</v>
      </c>
      <c r="C17" s="3" t="s">
        <v>16</v>
      </c>
      <c r="D17" s="24">
        <v>11000</v>
      </c>
    </row>
    <row r="18" spans="1:4" ht="15.75">
      <c r="A18" s="7">
        <v>321</v>
      </c>
      <c r="B18" s="7"/>
      <c r="C18" s="9" t="s">
        <v>17</v>
      </c>
      <c r="D18" s="25">
        <f>SUM(D16:D17)</f>
        <v>11500</v>
      </c>
    </row>
    <row r="19" spans="1:4" ht="15">
      <c r="A19" s="5"/>
      <c r="B19" s="5">
        <v>331.1</v>
      </c>
      <c r="C19" s="3" t="s">
        <v>18</v>
      </c>
      <c r="D19" s="24">
        <v>1200</v>
      </c>
    </row>
    <row r="20" spans="1:4" ht="15">
      <c r="A20" s="2"/>
      <c r="B20" s="5">
        <v>331.11</v>
      </c>
      <c r="C20" s="3" t="s">
        <v>19</v>
      </c>
      <c r="D20" s="24">
        <v>0</v>
      </c>
    </row>
    <row r="21" spans="1:4" ht="15">
      <c r="A21" s="5"/>
      <c r="B21" s="5">
        <v>331.12</v>
      </c>
      <c r="C21" s="3" t="s">
        <v>20</v>
      </c>
      <c r="D21" s="24">
        <v>4600</v>
      </c>
    </row>
    <row r="22" spans="1:4" ht="15">
      <c r="A22" s="5"/>
      <c r="B22" s="5">
        <v>331.13</v>
      </c>
      <c r="C22" s="3" t="s">
        <v>21</v>
      </c>
      <c r="D22" s="24">
        <v>2000</v>
      </c>
    </row>
    <row r="23" spans="1:4" ht="15">
      <c r="A23" s="5"/>
      <c r="B23" s="5">
        <v>331.21</v>
      </c>
      <c r="C23" s="3" t="s">
        <v>22</v>
      </c>
      <c r="D23" s="24">
        <v>200</v>
      </c>
    </row>
    <row r="24" spans="1:4" ht="15.75">
      <c r="A24" s="7">
        <v>331</v>
      </c>
      <c r="B24" s="7"/>
      <c r="C24" s="9" t="s">
        <v>23</v>
      </c>
      <c r="D24" s="25">
        <f>SUM(D19:D23)</f>
        <v>8000</v>
      </c>
    </row>
    <row r="25" spans="1:4" ht="15">
      <c r="A25" s="5"/>
      <c r="B25" s="5">
        <v>341.01</v>
      </c>
      <c r="C25" s="3" t="s">
        <v>24</v>
      </c>
      <c r="D25" s="24">
        <f>SUM(C25)</f>
        <v>0</v>
      </c>
    </row>
    <row r="26" spans="1:4" ht="15">
      <c r="A26" s="5"/>
      <c r="B26" s="5">
        <v>341.03</v>
      </c>
      <c r="C26" s="3" t="s">
        <v>25</v>
      </c>
      <c r="D26" s="24">
        <f>SUM(C26)</f>
        <v>0</v>
      </c>
    </row>
    <row r="27" spans="1:4" ht="15">
      <c r="A27" s="5"/>
      <c r="B27" s="5">
        <v>341.04</v>
      </c>
      <c r="C27" s="3" t="s">
        <v>26</v>
      </c>
      <c r="D27" s="24">
        <v>2500</v>
      </c>
    </row>
    <row r="28" spans="1:4" ht="15.75">
      <c r="A28" s="7">
        <v>341</v>
      </c>
      <c r="B28" s="7"/>
      <c r="C28" s="9" t="s">
        <v>27</v>
      </c>
      <c r="D28" s="25">
        <f>SUM(D25:D27)</f>
        <v>2500</v>
      </c>
    </row>
    <row r="29" spans="1:4" ht="15">
      <c r="A29" s="5"/>
      <c r="B29" s="5">
        <v>355.01</v>
      </c>
      <c r="C29" s="3" t="s">
        <v>28</v>
      </c>
      <c r="D29" s="24">
        <v>1000</v>
      </c>
    </row>
    <row r="30" spans="1:4" ht="15">
      <c r="A30" s="5"/>
      <c r="B30" s="5">
        <v>355.04</v>
      </c>
      <c r="C30" s="3" t="s">
        <v>29</v>
      </c>
      <c r="D30" s="24">
        <v>200</v>
      </c>
    </row>
    <row r="31" spans="1:4" ht="15">
      <c r="A31" s="5"/>
      <c r="B31" s="5">
        <v>355.05</v>
      </c>
      <c r="C31" s="3" t="s">
        <v>30</v>
      </c>
      <c r="D31" s="24">
        <v>7750</v>
      </c>
    </row>
    <row r="32" spans="1:4" ht="15">
      <c r="A32" s="5"/>
      <c r="B32" s="5">
        <v>355.07</v>
      </c>
      <c r="C32" s="3" t="s">
        <v>31</v>
      </c>
      <c r="D32" s="24">
        <v>18128</v>
      </c>
    </row>
    <row r="33" spans="1:4" ht="15.75">
      <c r="A33" s="7">
        <v>355</v>
      </c>
      <c r="B33" s="7"/>
      <c r="C33" s="9" t="s">
        <v>32</v>
      </c>
      <c r="D33" s="25">
        <f>SUM(D29:D32)</f>
        <v>27078</v>
      </c>
    </row>
    <row r="34" spans="1:4" ht="15">
      <c r="A34" s="5"/>
      <c r="B34" s="5">
        <v>360.01</v>
      </c>
      <c r="C34" s="3" t="s">
        <v>33</v>
      </c>
      <c r="D34" s="24">
        <v>0</v>
      </c>
    </row>
    <row r="35" spans="1:4" ht="15.75">
      <c r="A35" s="7">
        <v>360</v>
      </c>
      <c r="B35" s="7"/>
      <c r="C35" s="9" t="s">
        <v>34</v>
      </c>
      <c r="D35" s="25">
        <f>SUM(D34)</f>
        <v>0</v>
      </c>
    </row>
    <row r="36" spans="1:4" ht="15">
      <c r="A36" s="5"/>
      <c r="B36" s="5">
        <v>361.31</v>
      </c>
      <c r="C36" s="3" t="s">
        <v>35</v>
      </c>
      <c r="D36" s="24">
        <v>1500</v>
      </c>
    </row>
    <row r="37" spans="1:4" ht="15">
      <c r="A37" s="5"/>
      <c r="B37" s="5"/>
      <c r="C37" s="10" t="s">
        <v>36</v>
      </c>
      <c r="D37" s="24">
        <v>0</v>
      </c>
    </row>
    <row r="38" spans="1:4" ht="15">
      <c r="A38" s="5"/>
      <c r="B38" s="5"/>
      <c r="C38" s="10" t="s">
        <v>37</v>
      </c>
      <c r="D38" s="24">
        <v>0</v>
      </c>
    </row>
    <row r="39" spans="1:4" ht="15">
      <c r="A39" s="5"/>
      <c r="B39" s="5"/>
      <c r="C39" s="10" t="s">
        <v>38</v>
      </c>
      <c r="D39" s="24">
        <v>0</v>
      </c>
    </row>
    <row r="40" spans="1:4" ht="15">
      <c r="A40" s="5"/>
      <c r="B40" s="5"/>
      <c r="C40" s="10" t="s">
        <v>39</v>
      </c>
      <c r="D40" s="24">
        <v>0</v>
      </c>
    </row>
    <row r="41" spans="1:4" ht="15">
      <c r="A41" s="5"/>
      <c r="B41" s="5">
        <v>361.33</v>
      </c>
      <c r="C41" s="3" t="s">
        <v>40</v>
      </c>
      <c r="D41" s="24">
        <v>3000</v>
      </c>
    </row>
    <row r="42" spans="1:4" ht="15">
      <c r="A42" s="5"/>
      <c r="B42" s="5">
        <v>361.34</v>
      </c>
      <c r="C42" s="3" t="s">
        <v>41</v>
      </c>
      <c r="D42" s="24">
        <v>1000</v>
      </c>
    </row>
    <row r="43" spans="1:4" ht="15">
      <c r="A43" s="5"/>
      <c r="B43" s="5">
        <v>361.35</v>
      </c>
      <c r="C43" s="3" t="s">
        <v>42</v>
      </c>
      <c r="D43" s="24">
        <v>0</v>
      </c>
    </row>
    <row r="44" spans="1:4" ht="15">
      <c r="A44" s="5"/>
      <c r="B44" s="5">
        <v>361.36</v>
      </c>
      <c r="C44" s="3" t="s">
        <v>43</v>
      </c>
      <c r="D44" s="24">
        <v>0</v>
      </c>
    </row>
    <row r="45" spans="1:4" ht="15">
      <c r="A45" s="5"/>
      <c r="B45" s="5">
        <v>361.38</v>
      </c>
      <c r="C45" s="3" t="s">
        <v>44</v>
      </c>
      <c r="D45" s="24">
        <v>0</v>
      </c>
    </row>
    <row r="46" spans="1:4" ht="15">
      <c r="A46" s="5"/>
      <c r="B46" s="5">
        <v>361.5</v>
      </c>
      <c r="C46" s="3" t="s">
        <v>45</v>
      </c>
      <c r="D46" s="24">
        <v>100</v>
      </c>
    </row>
    <row r="47" spans="1:4" ht="15">
      <c r="A47" s="5"/>
      <c r="B47" s="11">
        <v>361.408</v>
      </c>
      <c r="C47" s="3" t="s">
        <v>46</v>
      </c>
      <c r="D47" s="24">
        <v>5000</v>
      </c>
    </row>
    <row r="48" spans="1:4" ht="15.75">
      <c r="A48" s="7">
        <v>361</v>
      </c>
      <c r="B48" s="7"/>
      <c r="C48" s="9" t="s">
        <v>47</v>
      </c>
      <c r="D48" s="25">
        <f>SUM(D36:D47)</f>
        <v>10600</v>
      </c>
    </row>
    <row r="49" spans="1:4" ht="15">
      <c r="A49" s="12"/>
      <c r="B49" s="5">
        <v>362.41</v>
      </c>
      <c r="C49" s="3" t="s">
        <v>48</v>
      </c>
      <c r="D49" s="24">
        <v>0</v>
      </c>
    </row>
    <row r="50" spans="1:4" ht="15">
      <c r="A50" s="12"/>
      <c r="B50" s="5">
        <v>362.47</v>
      </c>
      <c r="C50" s="3" t="s">
        <v>49</v>
      </c>
      <c r="D50" s="24">
        <v>150</v>
      </c>
    </row>
    <row r="51" spans="1:4" ht="15">
      <c r="A51" s="12"/>
      <c r="B51" s="5">
        <v>362.48</v>
      </c>
      <c r="C51" s="3" t="s">
        <v>50</v>
      </c>
      <c r="D51" s="26">
        <v>1000</v>
      </c>
    </row>
    <row r="52" spans="1:4" ht="15">
      <c r="A52" s="12"/>
      <c r="B52" s="5">
        <v>362.49</v>
      </c>
      <c r="C52" s="3" t="s">
        <v>51</v>
      </c>
      <c r="D52" s="26">
        <v>0</v>
      </c>
    </row>
    <row r="53" spans="1:4" ht="15">
      <c r="A53" s="12"/>
      <c r="B53" s="5">
        <v>362.5</v>
      </c>
      <c r="C53" s="3" t="s">
        <v>52</v>
      </c>
      <c r="D53" s="26">
        <v>0</v>
      </c>
    </row>
    <row r="54" spans="1:4" ht="15">
      <c r="A54" s="12"/>
      <c r="B54" s="5">
        <v>362.51</v>
      </c>
      <c r="C54" s="3" t="s">
        <v>53</v>
      </c>
      <c r="D54" s="26">
        <v>0</v>
      </c>
    </row>
    <row r="55" spans="1:4" ht="15">
      <c r="A55" s="12"/>
      <c r="B55" s="5">
        <v>361.52</v>
      </c>
      <c r="C55" s="3" t="s">
        <v>54</v>
      </c>
      <c r="D55" s="26">
        <v>0</v>
      </c>
    </row>
    <row r="56" spans="1:4" ht="15">
      <c r="A56" s="12"/>
      <c r="B56" s="5">
        <v>362.53</v>
      </c>
      <c r="C56" s="3" t="s">
        <v>55</v>
      </c>
      <c r="D56" s="26">
        <v>0</v>
      </c>
    </row>
    <row r="57" spans="1:4" ht="15">
      <c r="A57" s="12"/>
      <c r="B57" s="5">
        <v>362.57</v>
      </c>
      <c r="C57" s="3" t="s">
        <v>56</v>
      </c>
      <c r="D57" s="26">
        <v>0</v>
      </c>
    </row>
    <row r="58" spans="1:4" ht="15">
      <c r="A58" s="12"/>
      <c r="B58" s="5">
        <v>362.58</v>
      </c>
      <c r="C58" s="3" t="s">
        <v>57</v>
      </c>
      <c r="D58" s="24">
        <v>20000</v>
      </c>
    </row>
    <row r="59" spans="1:4" ht="15">
      <c r="A59" s="5"/>
      <c r="B59" s="5">
        <v>362.59</v>
      </c>
      <c r="C59" s="3" t="s">
        <v>58</v>
      </c>
      <c r="D59" s="24">
        <v>0</v>
      </c>
    </row>
    <row r="60" spans="1:4" ht="15">
      <c r="A60" s="2"/>
      <c r="B60" s="5">
        <v>362</v>
      </c>
      <c r="C60" s="3" t="s">
        <v>59</v>
      </c>
      <c r="D60" s="24">
        <v>0</v>
      </c>
    </row>
    <row r="61" spans="1:4" ht="15.75">
      <c r="A61" s="7">
        <v>362</v>
      </c>
      <c r="B61" s="7"/>
      <c r="C61" s="9" t="s">
        <v>60</v>
      </c>
      <c r="D61" s="25">
        <f>SUM(D49:D60)</f>
        <v>21150</v>
      </c>
    </row>
    <row r="62" spans="1:4" ht="15">
      <c r="A62" s="5"/>
      <c r="B62" s="5">
        <v>363.51</v>
      </c>
      <c r="C62" s="3" t="s">
        <v>61</v>
      </c>
      <c r="D62" s="24">
        <v>5400</v>
      </c>
    </row>
    <row r="63" spans="1:4" ht="15">
      <c r="A63" s="5"/>
      <c r="B63" s="5">
        <v>363.53</v>
      </c>
      <c r="C63" s="3" t="s">
        <v>62</v>
      </c>
      <c r="D63" s="24">
        <v>0</v>
      </c>
    </row>
    <row r="64" spans="1:4" ht="15">
      <c r="A64" s="5"/>
      <c r="B64" s="5">
        <v>363.54</v>
      </c>
      <c r="C64" s="3" t="s">
        <v>63</v>
      </c>
      <c r="D64" s="24">
        <v>0</v>
      </c>
    </row>
    <row r="65" spans="1:4" ht="15.75">
      <c r="A65" s="7">
        <v>363</v>
      </c>
      <c r="B65" s="7"/>
      <c r="C65" s="9" t="s">
        <v>64</v>
      </c>
      <c r="D65" s="25">
        <f>SUM(D62:D64)</f>
        <v>5400</v>
      </c>
    </row>
    <row r="66" spans="1:4" ht="15">
      <c r="A66" s="5"/>
      <c r="B66" s="5">
        <v>364.1</v>
      </c>
      <c r="C66" s="3" t="s">
        <v>65</v>
      </c>
      <c r="D66" s="24"/>
    </row>
    <row r="67" spans="1:4" ht="15">
      <c r="A67" s="5"/>
      <c r="B67" s="5"/>
      <c r="C67" s="10" t="s">
        <v>66</v>
      </c>
      <c r="D67" s="24">
        <v>0</v>
      </c>
    </row>
    <row r="68" spans="1:4" ht="15">
      <c r="A68" s="5"/>
      <c r="B68" s="5"/>
      <c r="C68" s="10" t="s">
        <v>67</v>
      </c>
      <c r="D68" s="24">
        <v>0</v>
      </c>
    </row>
    <row r="69" spans="1:4" ht="15">
      <c r="A69" s="5"/>
      <c r="B69" s="5"/>
      <c r="C69" s="10" t="s">
        <v>68</v>
      </c>
      <c r="D69" s="24">
        <v>0</v>
      </c>
    </row>
    <row r="70" spans="1:4" ht="15.75">
      <c r="A70" s="7">
        <v>364</v>
      </c>
      <c r="B70" s="7"/>
      <c r="C70" s="9" t="s">
        <v>69</v>
      </c>
      <c r="D70" s="25">
        <f>SUM(D67:D69)</f>
        <v>0</v>
      </c>
    </row>
    <row r="71" spans="1:4" ht="15">
      <c r="A71" s="12"/>
      <c r="B71" s="5">
        <v>367.21</v>
      </c>
      <c r="C71" s="3" t="s">
        <v>70</v>
      </c>
      <c r="D71" s="24">
        <f>SUM(C71)</f>
        <v>0</v>
      </c>
    </row>
    <row r="72" spans="1:4" ht="15.75">
      <c r="A72" s="7">
        <v>367</v>
      </c>
      <c r="B72" s="7"/>
      <c r="C72" s="9" t="s">
        <v>71</v>
      </c>
      <c r="D72" s="25">
        <f>SUM(C72)</f>
        <v>0</v>
      </c>
    </row>
    <row r="73" spans="1:4" ht="15.75">
      <c r="A73" s="7">
        <v>387</v>
      </c>
      <c r="B73" s="7"/>
      <c r="C73" s="9" t="s">
        <v>72</v>
      </c>
      <c r="D73" s="25">
        <v>0</v>
      </c>
    </row>
    <row r="74" spans="1:4" ht="16.5" thickBot="1">
      <c r="A74" s="7">
        <v>395</v>
      </c>
      <c r="B74" s="7"/>
      <c r="C74" s="9" t="s">
        <v>73</v>
      </c>
      <c r="D74" s="27">
        <f>SUM(C74)</f>
        <v>0</v>
      </c>
    </row>
    <row r="75" spans="1:4" ht="15">
      <c r="A75" s="2"/>
      <c r="B75" s="3"/>
      <c r="C75" s="3"/>
      <c r="D75" s="24"/>
    </row>
    <row r="76" spans="1:4" ht="16.5">
      <c r="A76" s="13" t="s">
        <v>74</v>
      </c>
      <c r="B76" s="3"/>
      <c r="C76" s="3"/>
      <c r="D76" s="24">
        <f>D73+D74+D72+D70+D65+D61+D48+D35+D33+D28+D24+D18+D15+D7</f>
        <v>605028</v>
      </c>
    </row>
    <row r="77" spans="1:4" ht="15">
      <c r="A77" s="2"/>
      <c r="B77" s="3"/>
      <c r="C77" s="3"/>
      <c r="D77" s="24"/>
    </row>
    <row r="78" spans="1:4" ht="15">
      <c r="A78" s="2"/>
      <c r="B78" s="3"/>
      <c r="C78" s="3"/>
      <c r="D78" s="24"/>
    </row>
    <row r="79" spans="1:4" ht="15">
      <c r="A79" s="2"/>
      <c r="B79" s="3"/>
      <c r="C79" s="3"/>
      <c r="D79" s="24"/>
    </row>
    <row r="80" spans="1:4" ht="16.5">
      <c r="A80" s="150"/>
      <c r="B80" s="150"/>
      <c r="C80" s="1"/>
      <c r="D80" s="3"/>
    </row>
    <row r="81" spans="1:4" ht="18.75">
      <c r="A81" s="148" t="s">
        <v>2</v>
      </c>
      <c r="B81" s="148"/>
      <c r="C81" s="31" t="s">
        <v>3</v>
      </c>
      <c r="D81" s="31"/>
    </row>
    <row r="82" spans="1:4" ht="19.5" thickBot="1">
      <c r="A82" s="149" t="s">
        <v>75</v>
      </c>
      <c r="B82" s="149"/>
      <c r="C82" s="34"/>
      <c r="D82" s="35" t="s">
        <v>242</v>
      </c>
    </row>
    <row r="83" spans="1:4" ht="15">
      <c r="A83" s="2"/>
      <c r="B83" s="3"/>
      <c r="C83" s="3"/>
      <c r="D83" s="24"/>
    </row>
    <row r="84" spans="1:4" ht="15">
      <c r="A84" s="5"/>
      <c r="B84" s="5">
        <v>400.21</v>
      </c>
      <c r="C84" s="3" t="s">
        <v>76</v>
      </c>
      <c r="D84" s="24">
        <v>2500</v>
      </c>
    </row>
    <row r="85" spans="1:4" ht="15">
      <c r="A85" s="5"/>
      <c r="B85" s="5">
        <v>400.28</v>
      </c>
      <c r="C85" s="3" t="s">
        <v>77</v>
      </c>
      <c r="D85" s="24">
        <v>5500</v>
      </c>
    </row>
    <row r="86" spans="1:4" ht="15">
      <c r="A86" s="5"/>
      <c r="B86" s="5">
        <v>400.33</v>
      </c>
      <c r="C86" s="3" t="s">
        <v>78</v>
      </c>
      <c r="D86" s="24">
        <v>300</v>
      </c>
    </row>
    <row r="87" spans="1:4" ht="15">
      <c r="A87" s="5"/>
      <c r="B87" s="5">
        <v>400.34</v>
      </c>
      <c r="C87" s="3" t="s">
        <v>79</v>
      </c>
      <c r="D87" s="24">
        <v>1000</v>
      </c>
    </row>
    <row r="88" spans="1:4" ht="15">
      <c r="A88" s="5"/>
      <c r="B88" s="5">
        <v>400.39</v>
      </c>
      <c r="C88" s="3" t="s">
        <v>80</v>
      </c>
      <c r="D88" s="26">
        <v>400</v>
      </c>
    </row>
    <row r="89" spans="1:4" ht="15">
      <c r="A89" s="5"/>
      <c r="B89" s="5">
        <v>400.42</v>
      </c>
      <c r="C89" s="3" t="s">
        <v>81</v>
      </c>
      <c r="D89" s="24">
        <v>1600</v>
      </c>
    </row>
    <row r="90" spans="1:4" ht="15">
      <c r="A90" s="5"/>
      <c r="B90" s="5">
        <v>400.46</v>
      </c>
      <c r="C90" s="3" t="s">
        <v>82</v>
      </c>
      <c r="D90" s="24">
        <v>2300</v>
      </c>
    </row>
    <row r="91" spans="1:4" ht="15.75">
      <c r="A91" s="7">
        <v>400</v>
      </c>
      <c r="B91" s="7"/>
      <c r="C91" s="9" t="s">
        <v>83</v>
      </c>
      <c r="D91" s="25">
        <f>SUM(D84:D90)</f>
        <v>13600</v>
      </c>
    </row>
    <row r="92" spans="1:4" ht="15">
      <c r="A92" s="5"/>
      <c r="B92" s="5">
        <v>402.31</v>
      </c>
      <c r="C92" s="3" t="s">
        <v>84</v>
      </c>
      <c r="D92" s="26">
        <v>7700</v>
      </c>
    </row>
    <row r="93" spans="1:4" ht="15">
      <c r="A93" s="5"/>
      <c r="B93" s="5">
        <v>402.34</v>
      </c>
      <c r="C93" s="3" t="s">
        <v>85</v>
      </c>
      <c r="D93" s="24">
        <v>325</v>
      </c>
    </row>
    <row r="94" spans="1:4" ht="15">
      <c r="A94" s="5"/>
      <c r="B94" s="5">
        <v>402.46</v>
      </c>
      <c r="C94" s="3" t="s">
        <v>86</v>
      </c>
      <c r="D94" s="24">
        <v>60</v>
      </c>
    </row>
    <row r="95" spans="1:4" ht="15.75">
      <c r="A95" s="7">
        <v>402</v>
      </c>
      <c r="B95" s="7"/>
      <c r="C95" s="9" t="s">
        <v>87</v>
      </c>
      <c r="D95" s="25">
        <f>SUM(D92:D94)</f>
        <v>8085</v>
      </c>
    </row>
    <row r="96" spans="1:4" ht="15">
      <c r="A96" s="5"/>
      <c r="B96" s="5">
        <v>403.21</v>
      </c>
      <c r="C96" s="3" t="s">
        <v>88</v>
      </c>
      <c r="D96" s="24">
        <v>950</v>
      </c>
    </row>
    <row r="97" spans="1:4" ht="15">
      <c r="A97" s="5"/>
      <c r="B97" s="5">
        <v>403.23</v>
      </c>
      <c r="C97" s="3" t="s">
        <v>89</v>
      </c>
      <c r="D97" s="24">
        <v>150</v>
      </c>
    </row>
    <row r="98" spans="1:4" ht="15">
      <c r="A98" s="5"/>
      <c r="B98" s="5">
        <v>403.33</v>
      </c>
      <c r="C98" s="3" t="s">
        <v>78</v>
      </c>
      <c r="D98" s="24">
        <v>0</v>
      </c>
    </row>
    <row r="99" spans="1:4" ht="15">
      <c r="A99" s="5"/>
      <c r="B99" s="5">
        <v>403.46</v>
      </c>
      <c r="C99" s="3" t="s">
        <v>90</v>
      </c>
      <c r="D99" s="24">
        <v>20</v>
      </c>
    </row>
    <row r="100" spans="1:4" ht="15">
      <c r="A100" s="5"/>
      <c r="B100" s="5">
        <v>403.49</v>
      </c>
      <c r="C100" s="3" t="s">
        <v>91</v>
      </c>
      <c r="D100" s="26">
        <v>5800</v>
      </c>
    </row>
    <row r="101" spans="1:4" ht="15">
      <c r="A101" s="5"/>
      <c r="B101" s="5">
        <v>403.5</v>
      </c>
      <c r="C101" s="3" t="s">
        <v>92</v>
      </c>
      <c r="D101" s="24">
        <v>500</v>
      </c>
    </row>
    <row r="102" spans="1:4" ht="15">
      <c r="A102" s="5"/>
      <c r="B102" s="5">
        <v>403.51</v>
      </c>
      <c r="C102" s="3" t="s">
        <v>93</v>
      </c>
      <c r="D102" s="24">
        <v>50</v>
      </c>
    </row>
    <row r="103" spans="1:4" ht="15">
      <c r="A103" s="5"/>
      <c r="B103" s="5">
        <v>403.52</v>
      </c>
      <c r="C103" s="3" t="s">
        <v>94</v>
      </c>
      <c r="D103" s="24">
        <v>100</v>
      </c>
    </row>
    <row r="104" spans="1:4" ht="15.75">
      <c r="A104" s="7">
        <v>403</v>
      </c>
      <c r="B104" s="7"/>
      <c r="C104" s="9" t="s">
        <v>95</v>
      </c>
      <c r="D104" s="25">
        <f>SUM(D96:D103)</f>
        <v>7570</v>
      </c>
    </row>
    <row r="105" spans="1:4" ht="15">
      <c r="A105" s="5"/>
      <c r="B105" s="5">
        <v>404.31</v>
      </c>
      <c r="C105" s="3" t="s">
        <v>84</v>
      </c>
      <c r="D105" s="24"/>
    </row>
    <row r="106" spans="1:4" ht="15">
      <c r="A106" s="5"/>
      <c r="B106" s="5"/>
      <c r="C106" s="10" t="s">
        <v>96</v>
      </c>
      <c r="D106" s="24"/>
    </row>
    <row r="107" spans="1:4" ht="15">
      <c r="A107" s="5"/>
      <c r="B107" s="5"/>
      <c r="C107" s="10" t="s">
        <v>97</v>
      </c>
      <c r="D107" s="24">
        <v>20000</v>
      </c>
    </row>
    <row r="108" spans="1:4" ht="15">
      <c r="A108" s="5"/>
      <c r="B108" s="5"/>
      <c r="C108" s="10" t="s">
        <v>98</v>
      </c>
      <c r="D108" s="24"/>
    </row>
    <row r="109" spans="1:4" ht="15">
      <c r="A109" s="5"/>
      <c r="B109" s="5"/>
      <c r="C109" s="10" t="s">
        <v>99</v>
      </c>
      <c r="D109" s="24"/>
    </row>
    <row r="110" spans="1:4" ht="15">
      <c r="A110" s="5"/>
      <c r="B110" s="5"/>
      <c r="C110" s="10" t="s">
        <v>100</v>
      </c>
      <c r="D110" s="24"/>
    </row>
    <row r="111" spans="1:4" ht="15">
      <c r="A111" s="5"/>
      <c r="B111" s="5"/>
      <c r="C111" s="10" t="s">
        <v>101</v>
      </c>
      <c r="D111" s="24"/>
    </row>
    <row r="112" spans="1:4" ht="15">
      <c r="A112" s="5"/>
      <c r="B112" s="5"/>
      <c r="C112" s="10" t="s">
        <v>102</v>
      </c>
      <c r="D112" s="24"/>
    </row>
    <row r="113" spans="1:4" ht="15">
      <c r="A113" s="5"/>
      <c r="B113" s="5"/>
      <c r="C113" s="10" t="s">
        <v>103</v>
      </c>
      <c r="D113" s="24"/>
    </row>
    <row r="114" spans="1:4" ht="15">
      <c r="A114" s="5"/>
      <c r="B114" s="5"/>
      <c r="C114" s="3" t="s">
        <v>104</v>
      </c>
      <c r="D114" s="24">
        <v>9000</v>
      </c>
    </row>
    <row r="115" spans="1:4" ht="15.75">
      <c r="A115" s="7">
        <v>404</v>
      </c>
      <c r="B115" s="7"/>
      <c r="C115" s="9" t="s">
        <v>105</v>
      </c>
      <c r="D115" s="25">
        <f>SUM(D106:D114)</f>
        <v>29000</v>
      </c>
    </row>
    <row r="116" spans="1:4" ht="15">
      <c r="A116" s="5"/>
      <c r="B116" s="5">
        <v>405.1</v>
      </c>
      <c r="C116" s="3" t="s">
        <v>106</v>
      </c>
      <c r="D116" s="24">
        <v>25220</v>
      </c>
    </row>
    <row r="117" spans="1:5" ht="15">
      <c r="A117" s="5"/>
      <c r="B117" s="5">
        <v>405.23</v>
      </c>
      <c r="C117" s="3" t="s">
        <v>89</v>
      </c>
      <c r="D117" s="24">
        <v>700</v>
      </c>
      <c r="E117" t="s">
        <v>445</v>
      </c>
    </row>
    <row r="118" spans="1:4" ht="15">
      <c r="A118" s="5"/>
      <c r="B118" s="5">
        <v>405.25</v>
      </c>
      <c r="C118" s="3" t="s">
        <v>107</v>
      </c>
      <c r="D118" s="24">
        <v>1000</v>
      </c>
    </row>
    <row r="119" spans="1:4" ht="15">
      <c r="A119" s="5"/>
      <c r="B119" s="5">
        <v>405.26</v>
      </c>
      <c r="C119" s="3" t="s">
        <v>108</v>
      </c>
      <c r="D119" s="24">
        <v>2000</v>
      </c>
    </row>
    <row r="120" spans="1:4" ht="15">
      <c r="A120" s="5"/>
      <c r="B120" s="5">
        <v>405.46</v>
      </c>
      <c r="C120" s="3" t="s">
        <v>109</v>
      </c>
      <c r="D120" s="24">
        <v>1500</v>
      </c>
    </row>
    <row r="121" spans="1:4" ht="15.75">
      <c r="A121" s="7">
        <v>405</v>
      </c>
      <c r="B121" s="7"/>
      <c r="C121" s="9" t="s">
        <v>110</v>
      </c>
      <c r="D121" s="25">
        <f>SUM(D116:D120)</f>
        <v>30420</v>
      </c>
    </row>
    <row r="122" spans="1:4" ht="15">
      <c r="A122" s="5"/>
      <c r="B122" s="5">
        <v>406.05</v>
      </c>
      <c r="C122" s="3" t="s">
        <v>111</v>
      </c>
      <c r="D122" s="24">
        <v>5625</v>
      </c>
    </row>
    <row r="123" spans="1:4" ht="15">
      <c r="A123" s="5"/>
      <c r="B123" s="5">
        <v>406.06</v>
      </c>
      <c r="C123" s="3" t="s">
        <v>112</v>
      </c>
      <c r="D123" s="24">
        <v>9500</v>
      </c>
    </row>
    <row r="124" spans="1:4" ht="15">
      <c r="A124" s="5"/>
      <c r="B124" s="5">
        <v>406.07</v>
      </c>
      <c r="C124" s="3" t="s">
        <v>113</v>
      </c>
      <c r="D124" s="24">
        <v>100</v>
      </c>
    </row>
    <row r="125" spans="1:4" ht="15">
      <c r="A125" s="5"/>
      <c r="B125" s="5">
        <v>406.12</v>
      </c>
      <c r="C125" s="3" t="s">
        <v>114</v>
      </c>
      <c r="D125" s="24">
        <v>0</v>
      </c>
    </row>
    <row r="126" spans="1:4" ht="15">
      <c r="A126" s="5"/>
      <c r="B126" s="5">
        <v>406.14</v>
      </c>
      <c r="C126" s="3" t="s">
        <v>115</v>
      </c>
      <c r="D126" s="24">
        <v>43992</v>
      </c>
    </row>
    <row r="127" spans="1:4" ht="15">
      <c r="A127" s="5"/>
      <c r="B127" s="5">
        <v>406.18</v>
      </c>
      <c r="C127" s="3" t="s">
        <v>116</v>
      </c>
      <c r="D127" s="24"/>
    </row>
    <row r="128" spans="1:4" ht="15">
      <c r="A128" s="5"/>
      <c r="B128" s="5">
        <v>406.19</v>
      </c>
      <c r="C128" s="3" t="s">
        <v>117</v>
      </c>
      <c r="D128" s="24">
        <v>2000</v>
      </c>
    </row>
    <row r="129" spans="1:4" ht="15">
      <c r="A129" s="5"/>
      <c r="B129" s="5">
        <v>406.31</v>
      </c>
      <c r="C129" s="3" t="s">
        <v>118</v>
      </c>
      <c r="D129" s="24">
        <v>3700</v>
      </c>
    </row>
    <row r="130" spans="1:4" ht="15">
      <c r="A130" s="5"/>
      <c r="B130" s="5">
        <v>406.38</v>
      </c>
      <c r="C130" s="3" t="s">
        <v>119</v>
      </c>
      <c r="D130" s="24">
        <v>300</v>
      </c>
    </row>
    <row r="131" spans="1:4" ht="15">
      <c r="A131" s="5"/>
      <c r="B131" s="5">
        <v>406.39</v>
      </c>
      <c r="C131" s="3" t="s">
        <v>120</v>
      </c>
      <c r="D131" s="24">
        <v>600</v>
      </c>
    </row>
    <row r="132" spans="1:4" ht="15.75">
      <c r="A132" s="7">
        <v>406</v>
      </c>
      <c r="B132" s="7"/>
      <c r="C132" s="9" t="s">
        <v>121</v>
      </c>
      <c r="D132" s="25">
        <f>SUM(D122:D131)</f>
        <v>65817</v>
      </c>
    </row>
    <row r="133" spans="1:4" ht="15">
      <c r="A133" s="5"/>
      <c r="B133" s="5">
        <v>407.26</v>
      </c>
      <c r="C133" s="3" t="s">
        <v>122</v>
      </c>
      <c r="D133" s="24">
        <v>2800</v>
      </c>
    </row>
    <row r="134" spans="1:4" ht="15">
      <c r="A134" s="5"/>
      <c r="B134" s="5">
        <v>407.27</v>
      </c>
      <c r="C134" s="3" t="s">
        <v>123</v>
      </c>
      <c r="D134" s="24">
        <v>1200</v>
      </c>
    </row>
    <row r="135" spans="1:4" ht="15">
      <c r="A135" s="5"/>
      <c r="B135" s="5">
        <v>407.31</v>
      </c>
      <c r="C135" s="3" t="s">
        <v>84</v>
      </c>
      <c r="D135" s="24">
        <v>1500</v>
      </c>
    </row>
    <row r="136" spans="1:4" ht="15">
      <c r="A136" s="5"/>
      <c r="B136" s="5">
        <v>407.48</v>
      </c>
      <c r="C136" s="3" t="s">
        <v>124</v>
      </c>
      <c r="D136" s="24">
        <v>1000</v>
      </c>
    </row>
    <row r="137" spans="1:4" ht="15.75">
      <c r="A137" s="7">
        <v>407</v>
      </c>
      <c r="B137" s="14"/>
      <c r="C137" s="9" t="s">
        <v>125</v>
      </c>
      <c r="D137" s="25">
        <f>SUM(D133:D136)</f>
        <v>6500</v>
      </c>
    </row>
    <row r="138" spans="1:4" ht="15">
      <c r="A138" s="5"/>
      <c r="B138" s="5">
        <v>408.31</v>
      </c>
      <c r="C138" s="3" t="s">
        <v>84</v>
      </c>
      <c r="D138" s="24">
        <v>3900</v>
      </c>
    </row>
    <row r="139" spans="1:4" ht="15">
      <c r="A139" s="5"/>
      <c r="B139" s="5"/>
      <c r="C139" s="10" t="s">
        <v>126</v>
      </c>
      <c r="D139" s="24">
        <v>0</v>
      </c>
    </row>
    <row r="140" spans="1:4" ht="15">
      <c r="A140" s="5"/>
      <c r="B140" s="5"/>
      <c r="C140" s="10" t="s">
        <v>127</v>
      </c>
      <c r="D140" s="24">
        <v>0</v>
      </c>
    </row>
    <row r="141" spans="1:4" ht="15">
      <c r="A141" s="5"/>
      <c r="B141" s="5"/>
      <c r="C141" s="10" t="s">
        <v>128</v>
      </c>
      <c r="D141" s="24">
        <v>0</v>
      </c>
    </row>
    <row r="142" spans="1:4" ht="15">
      <c r="A142" s="5"/>
      <c r="B142" s="5"/>
      <c r="C142" s="10" t="s">
        <v>129</v>
      </c>
      <c r="D142" s="24">
        <v>0</v>
      </c>
    </row>
    <row r="143" spans="1:4" ht="15">
      <c r="A143" s="5"/>
      <c r="B143" s="5"/>
      <c r="C143" s="10" t="s">
        <v>130</v>
      </c>
      <c r="D143" s="24">
        <v>0</v>
      </c>
    </row>
    <row r="144" spans="1:4" ht="15.75">
      <c r="A144" s="7">
        <v>408</v>
      </c>
      <c r="B144" s="14"/>
      <c r="C144" s="9" t="s">
        <v>131</v>
      </c>
      <c r="D144" s="25">
        <f>SUM(D138:D143)</f>
        <v>3900</v>
      </c>
    </row>
    <row r="145" spans="1:4" ht="15">
      <c r="A145" s="12"/>
      <c r="B145" s="12">
        <v>409.15</v>
      </c>
      <c r="C145" s="147" t="s">
        <v>132</v>
      </c>
      <c r="D145" s="26">
        <v>0</v>
      </c>
    </row>
    <row r="146" spans="1:4" ht="15">
      <c r="A146" s="5"/>
      <c r="B146" s="5">
        <v>409.24</v>
      </c>
      <c r="C146" s="3" t="s">
        <v>76</v>
      </c>
      <c r="D146" s="24">
        <v>1000</v>
      </c>
    </row>
    <row r="147" spans="1:4" ht="15">
      <c r="A147" s="5"/>
      <c r="B147" s="5">
        <v>409.26</v>
      </c>
      <c r="C147" s="3" t="s">
        <v>133</v>
      </c>
      <c r="D147" s="24">
        <v>500</v>
      </c>
    </row>
    <row r="148" spans="1:4" ht="15">
      <c r="A148" s="5"/>
      <c r="B148" s="5">
        <v>409.32</v>
      </c>
      <c r="C148" s="3" t="s">
        <v>134</v>
      </c>
      <c r="D148" s="24">
        <v>5500</v>
      </c>
    </row>
    <row r="149" spans="1:4" ht="15">
      <c r="A149" s="5"/>
      <c r="B149" s="5">
        <v>409.36</v>
      </c>
      <c r="C149" s="3" t="s">
        <v>135</v>
      </c>
      <c r="D149" s="24">
        <v>6000</v>
      </c>
    </row>
    <row r="150" spans="1:4" ht="15">
      <c r="A150" s="5"/>
      <c r="B150" s="5">
        <v>409.37</v>
      </c>
      <c r="C150" s="3" t="s">
        <v>136</v>
      </c>
      <c r="D150" s="24">
        <v>7000</v>
      </c>
    </row>
    <row r="151" spans="1:4" ht="15">
      <c r="A151" s="5"/>
      <c r="B151" s="5">
        <v>409.49</v>
      </c>
      <c r="C151" s="3" t="s">
        <v>137</v>
      </c>
      <c r="D151" s="24">
        <v>5000</v>
      </c>
    </row>
    <row r="152" spans="1:4" ht="15">
      <c r="A152" s="2"/>
      <c r="B152" s="5">
        <v>409</v>
      </c>
      <c r="C152" s="3" t="s">
        <v>138</v>
      </c>
      <c r="D152" s="24">
        <v>0</v>
      </c>
    </row>
    <row r="153" spans="1:4" ht="15.75">
      <c r="A153" s="7">
        <v>409</v>
      </c>
      <c r="B153" s="7"/>
      <c r="C153" s="9" t="s">
        <v>139</v>
      </c>
      <c r="D153" s="25">
        <f>SUM(D146:D152)</f>
        <v>25000</v>
      </c>
    </row>
    <row r="154" spans="1:4" ht="15">
      <c r="A154" s="5"/>
      <c r="B154" s="5">
        <v>411.5</v>
      </c>
      <c r="C154" s="3" t="s">
        <v>140</v>
      </c>
      <c r="D154" s="24">
        <v>32000</v>
      </c>
    </row>
    <row r="155" spans="1:4" ht="15">
      <c r="A155" s="5"/>
      <c r="B155" s="5">
        <v>411.54</v>
      </c>
      <c r="C155" s="3" t="s">
        <v>31</v>
      </c>
      <c r="D155" s="24">
        <v>18128</v>
      </c>
    </row>
    <row r="156" spans="1:4" ht="15">
      <c r="A156" s="5"/>
      <c r="B156" s="5">
        <v>411.55</v>
      </c>
      <c r="C156" s="3" t="s">
        <v>141</v>
      </c>
      <c r="D156" s="24">
        <v>13000</v>
      </c>
    </row>
    <row r="157" spans="1:4" ht="15.75">
      <c r="A157" s="7">
        <v>411</v>
      </c>
      <c r="B157" s="7"/>
      <c r="C157" s="9" t="s">
        <v>142</v>
      </c>
      <c r="D157" s="25">
        <f>SUM(D154:D156)</f>
        <v>63128</v>
      </c>
    </row>
    <row r="158" spans="1:4" ht="15">
      <c r="A158" s="5"/>
      <c r="B158" s="5">
        <v>413.23</v>
      </c>
      <c r="C158" s="3" t="s">
        <v>143</v>
      </c>
      <c r="D158" s="24">
        <v>500</v>
      </c>
    </row>
    <row r="159" spans="1:4" ht="15">
      <c r="A159" s="5"/>
      <c r="B159" s="5">
        <v>413.9</v>
      </c>
      <c r="C159" s="3" t="s">
        <v>144</v>
      </c>
      <c r="D159" s="24">
        <v>5000</v>
      </c>
    </row>
    <row r="160" spans="1:4" ht="15">
      <c r="A160" s="5"/>
      <c r="B160" s="5">
        <v>413.91</v>
      </c>
      <c r="C160" s="3" t="s">
        <v>145</v>
      </c>
      <c r="D160" s="24">
        <v>25</v>
      </c>
    </row>
    <row r="161" spans="1:4" ht="15">
      <c r="A161" s="5"/>
      <c r="B161" s="5">
        <v>413.92</v>
      </c>
      <c r="C161" s="3" t="s">
        <v>146</v>
      </c>
      <c r="D161" s="24">
        <v>25</v>
      </c>
    </row>
    <row r="162" spans="1:4" ht="15">
      <c r="A162" s="5"/>
      <c r="B162" s="5">
        <v>413.93</v>
      </c>
      <c r="C162" s="3" t="s">
        <v>147</v>
      </c>
      <c r="D162" s="24">
        <v>6000</v>
      </c>
    </row>
    <row r="163" spans="1:4" ht="15.75">
      <c r="A163" s="7">
        <v>413</v>
      </c>
      <c r="B163" s="7"/>
      <c r="C163" s="9" t="s">
        <v>148</v>
      </c>
      <c r="D163" s="25">
        <f>SUM(D158:D162)</f>
        <v>11550</v>
      </c>
    </row>
    <row r="164" spans="1:4" ht="15">
      <c r="A164" s="5"/>
      <c r="B164" s="5">
        <v>414.23</v>
      </c>
      <c r="C164" s="3" t="s">
        <v>149</v>
      </c>
      <c r="D164" s="24">
        <v>0</v>
      </c>
    </row>
    <row r="165" spans="1:4" ht="15">
      <c r="A165" s="5"/>
      <c r="B165" s="5">
        <v>414.25</v>
      </c>
      <c r="C165" s="3" t="s">
        <v>150</v>
      </c>
      <c r="D165" s="24">
        <v>0</v>
      </c>
    </row>
    <row r="166" spans="1:4" ht="15">
      <c r="A166" s="5"/>
      <c r="B166" s="5">
        <v>414.26</v>
      </c>
      <c r="C166" s="3" t="s">
        <v>151</v>
      </c>
      <c r="D166" s="24">
        <v>0</v>
      </c>
    </row>
    <row r="167" spans="1:4" ht="15">
      <c r="A167" s="5"/>
      <c r="B167" s="11">
        <v>414.404</v>
      </c>
      <c r="C167" s="3" t="s">
        <v>152</v>
      </c>
      <c r="D167" s="24">
        <v>1000</v>
      </c>
    </row>
    <row r="168" spans="1:4" ht="15">
      <c r="A168" s="5"/>
      <c r="B168" s="11"/>
      <c r="C168" s="3" t="s">
        <v>153</v>
      </c>
      <c r="D168" s="24">
        <v>1500</v>
      </c>
    </row>
    <row r="169" spans="1:4" ht="15">
      <c r="A169" s="5"/>
      <c r="B169" s="11">
        <v>414.408</v>
      </c>
      <c r="C169" s="3" t="s">
        <v>154</v>
      </c>
      <c r="D169" s="24">
        <v>1000</v>
      </c>
    </row>
    <row r="170" spans="1:4" ht="15.75">
      <c r="A170" s="16">
        <v>414.1</v>
      </c>
      <c r="B170" s="16"/>
      <c r="C170" s="9" t="s">
        <v>155</v>
      </c>
      <c r="D170" s="25">
        <f>SUM(D164:D169)</f>
        <v>3500</v>
      </c>
    </row>
    <row r="171" spans="1:4" ht="15">
      <c r="A171" s="5"/>
      <c r="B171" s="5">
        <v>414.45</v>
      </c>
      <c r="C171" s="3" t="s">
        <v>156</v>
      </c>
      <c r="D171" s="24"/>
    </row>
    <row r="172" spans="1:4" ht="15">
      <c r="A172" s="5"/>
      <c r="B172" s="3"/>
      <c r="C172" s="10" t="s">
        <v>157</v>
      </c>
      <c r="D172" s="24">
        <v>1400</v>
      </c>
    </row>
    <row r="173" spans="1:4" ht="15">
      <c r="A173" s="5"/>
      <c r="B173" s="3"/>
      <c r="C173" s="10" t="s">
        <v>158</v>
      </c>
      <c r="D173" s="24">
        <v>150</v>
      </c>
    </row>
    <row r="174" spans="1:4" ht="15">
      <c r="A174" s="5"/>
      <c r="B174" s="3"/>
      <c r="C174" s="10" t="s">
        <v>159</v>
      </c>
      <c r="D174" s="24">
        <v>0</v>
      </c>
    </row>
    <row r="175" spans="1:4" ht="15">
      <c r="A175" s="5"/>
      <c r="B175" s="3"/>
      <c r="C175" s="10" t="s">
        <v>160</v>
      </c>
      <c r="D175" s="24">
        <v>3000</v>
      </c>
    </row>
    <row r="176" spans="1:4" ht="15.75">
      <c r="A176" s="16">
        <v>414.2</v>
      </c>
      <c r="B176" s="17"/>
      <c r="C176" s="18" t="s">
        <v>161</v>
      </c>
      <c r="D176" s="25">
        <f>SUM(D171:D175)</f>
        <v>4550</v>
      </c>
    </row>
    <row r="177" spans="1:4" ht="15">
      <c r="A177" s="5"/>
      <c r="B177" s="3"/>
      <c r="C177" s="10" t="s">
        <v>162</v>
      </c>
      <c r="D177" s="24">
        <v>42000</v>
      </c>
    </row>
    <row r="178" spans="1:5" ht="15">
      <c r="A178" s="5"/>
      <c r="B178" s="3"/>
      <c r="C178" s="10" t="s">
        <v>163</v>
      </c>
      <c r="D178" s="24">
        <v>450</v>
      </c>
      <c r="E178" t="s">
        <v>446</v>
      </c>
    </row>
    <row r="179" spans="1:5" ht="15">
      <c r="A179" s="5"/>
      <c r="B179" s="3"/>
      <c r="C179" s="10" t="s">
        <v>164</v>
      </c>
      <c r="D179" s="24">
        <v>740</v>
      </c>
      <c r="E179" t="s">
        <v>446</v>
      </c>
    </row>
    <row r="180" spans="1:4" ht="15">
      <c r="A180" s="5"/>
      <c r="B180" s="3"/>
      <c r="C180" s="10" t="s">
        <v>165</v>
      </c>
      <c r="D180" s="24">
        <v>4000</v>
      </c>
    </row>
    <row r="181" spans="1:4" ht="15">
      <c r="A181" s="5"/>
      <c r="B181" s="3"/>
      <c r="C181" s="10" t="s">
        <v>166</v>
      </c>
      <c r="D181" s="24">
        <v>0</v>
      </c>
    </row>
    <row r="182" spans="1:4" ht="15.75">
      <c r="A182" s="16">
        <v>414.3</v>
      </c>
      <c r="B182" s="17"/>
      <c r="C182" s="9" t="s">
        <v>167</v>
      </c>
      <c r="D182" s="25">
        <f>SUM(D177:D181)</f>
        <v>47190</v>
      </c>
    </row>
    <row r="183" spans="1:4" ht="15">
      <c r="A183" s="5"/>
      <c r="B183" s="5">
        <v>415.24</v>
      </c>
      <c r="C183" s="3" t="s">
        <v>168</v>
      </c>
      <c r="D183" s="24">
        <v>2200</v>
      </c>
    </row>
    <row r="184" spans="1:4" ht="15">
      <c r="A184" s="5"/>
      <c r="B184" s="5">
        <v>415.42</v>
      </c>
      <c r="C184" s="3" t="s">
        <v>169</v>
      </c>
      <c r="D184" s="24">
        <v>125</v>
      </c>
    </row>
    <row r="185" spans="1:4" ht="15.75">
      <c r="A185" s="7">
        <v>415</v>
      </c>
      <c r="B185" s="17"/>
      <c r="C185" s="9" t="s">
        <v>170</v>
      </c>
      <c r="D185" s="25">
        <f>SUM(D183:D184)</f>
        <v>2325</v>
      </c>
    </row>
    <row r="186" spans="1:4" ht="15">
      <c r="A186" s="5"/>
      <c r="B186" s="5">
        <v>429.14</v>
      </c>
      <c r="C186" s="3" t="s">
        <v>171</v>
      </c>
      <c r="D186" s="24">
        <v>0</v>
      </c>
    </row>
    <row r="187" spans="1:4" ht="15">
      <c r="A187" s="5"/>
      <c r="B187" s="5">
        <v>429.15</v>
      </c>
      <c r="C187" s="3" t="s">
        <v>172</v>
      </c>
      <c r="D187" s="24">
        <v>0</v>
      </c>
    </row>
    <row r="188" spans="1:4" ht="15.75">
      <c r="A188" s="7">
        <v>429</v>
      </c>
      <c r="B188" s="17"/>
      <c r="C188" s="9" t="s">
        <v>173</v>
      </c>
      <c r="D188" s="25">
        <f>SUM(D186:D187)</f>
        <v>0</v>
      </c>
    </row>
    <row r="189" spans="1:4" ht="15">
      <c r="A189" s="5"/>
      <c r="B189" s="5">
        <v>430.25</v>
      </c>
      <c r="C189" s="3" t="s">
        <v>174</v>
      </c>
      <c r="D189" s="24">
        <v>6600</v>
      </c>
    </row>
    <row r="190" spans="1:4" ht="15">
      <c r="A190" s="5"/>
      <c r="B190" s="5">
        <v>430.33</v>
      </c>
      <c r="C190" s="3" t="s">
        <v>175</v>
      </c>
      <c r="D190" s="24"/>
    </row>
    <row r="191" spans="1:4" ht="15">
      <c r="A191" s="5"/>
      <c r="B191" s="3"/>
      <c r="C191" s="10" t="s">
        <v>176</v>
      </c>
      <c r="D191" s="24">
        <v>7500</v>
      </c>
    </row>
    <row r="192" spans="1:4" ht="15">
      <c r="A192" s="5"/>
      <c r="B192" s="3"/>
      <c r="C192" s="10" t="s">
        <v>177</v>
      </c>
      <c r="D192" s="24">
        <v>2500</v>
      </c>
    </row>
    <row r="193" spans="1:4" ht="15">
      <c r="A193" s="5"/>
      <c r="B193" s="5">
        <v>430.47</v>
      </c>
      <c r="C193" s="3" t="s">
        <v>178</v>
      </c>
      <c r="D193" s="24">
        <v>600</v>
      </c>
    </row>
    <row r="194" spans="1:4" ht="15.75">
      <c r="A194" s="7">
        <v>430</v>
      </c>
      <c r="B194" s="17"/>
      <c r="C194" s="9" t="s">
        <v>179</v>
      </c>
      <c r="D194" s="25">
        <f>SUM(D189:D193)</f>
        <v>17200</v>
      </c>
    </row>
    <row r="195" spans="1:4" ht="15">
      <c r="A195" s="5"/>
      <c r="B195" s="4">
        <v>432.15</v>
      </c>
      <c r="C195" s="3" t="s">
        <v>180</v>
      </c>
      <c r="D195" s="24">
        <v>0</v>
      </c>
    </row>
    <row r="196" spans="1:4" ht="15">
      <c r="A196" s="5"/>
      <c r="B196" s="4">
        <v>432.18</v>
      </c>
      <c r="C196" s="3" t="s">
        <v>181</v>
      </c>
      <c r="D196" s="24">
        <v>0</v>
      </c>
    </row>
    <row r="197" spans="1:4" ht="15">
      <c r="A197" s="5"/>
      <c r="B197" s="4">
        <v>432.24</v>
      </c>
      <c r="C197" s="3" t="s">
        <v>182</v>
      </c>
      <c r="D197" s="24"/>
    </row>
    <row r="198" spans="1:4" ht="15">
      <c r="A198" s="5"/>
      <c r="B198" s="4"/>
      <c r="C198" s="10" t="s">
        <v>183</v>
      </c>
      <c r="D198" s="24">
        <v>100</v>
      </c>
    </row>
    <row r="199" spans="1:4" ht="15">
      <c r="A199" s="5"/>
      <c r="B199" s="4"/>
      <c r="C199" s="10" t="s">
        <v>184</v>
      </c>
      <c r="D199" s="24">
        <v>10000</v>
      </c>
    </row>
    <row r="200" spans="1:4" ht="15">
      <c r="A200" s="5"/>
      <c r="B200" s="3"/>
      <c r="C200" s="10" t="s">
        <v>185</v>
      </c>
      <c r="D200" s="24">
        <v>3000</v>
      </c>
    </row>
    <row r="201" spans="1:4" ht="15.75">
      <c r="A201" s="7">
        <v>432</v>
      </c>
      <c r="B201" s="17"/>
      <c r="C201" s="9" t="s">
        <v>186</v>
      </c>
      <c r="D201" s="25">
        <f>SUM(D195:D200)</f>
        <v>13100</v>
      </c>
    </row>
    <row r="202" spans="1:4" ht="15">
      <c r="A202" s="5"/>
      <c r="B202" s="4">
        <v>433.24</v>
      </c>
      <c r="C202" s="3" t="s">
        <v>187</v>
      </c>
      <c r="D202" s="24">
        <v>2500</v>
      </c>
    </row>
    <row r="203" spans="1:4" ht="15">
      <c r="A203" s="5"/>
      <c r="B203" s="4">
        <v>433.49</v>
      </c>
      <c r="C203" s="3" t="s">
        <v>188</v>
      </c>
      <c r="D203" s="24">
        <v>1000</v>
      </c>
    </row>
    <row r="204" spans="1:4" ht="15">
      <c r="A204" s="5"/>
      <c r="B204" s="5">
        <v>433.5</v>
      </c>
      <c r="C204" s="3" t="s">
        <v>189</v>
      </c>
      <c r="D204" s="24">
        <v>800</v>
      </c>
    </row>
    <row r="205" spans="1:4" ht="15.75">
      <c r="A205" s="7">
        <v>433</v>
      </c>
      <c r="B205" s="19"/>
      <c r="C205" s="9" t="s">
        <v>190</v>
      </c>
      <c r="D205" s="25">
        <f>SUM(D202:D204)</f>
        <v>4300</v>
      </c>
    </row>
    <row r="206" spans="1:4" ht="15.75">
      <c r="A206" s="12"/>
      <c r="B206" s="20">
        <v>437.15</v>
      </c>
      <c r="C206" s="15" t="s">
        <v>191</v>
      </c>
      <c r="D206" s="26">
        <v>0</v>
      </c>
    </row>
    <row r="207" spans="1:4" ht="15">
      <c r="A207" s="5"/>
      <c r="B207" s="4">
        <v>437.25</v>
      </c>
      <c r="C207" s="3" t="s">
        <v>192</v>
      </c>
      <c r="D207" s="24">
        <v>4000</v>
      </c>
    </row>
    <row r="208" spans="1:4" ht="15">
      <c r="A208" s="5"/>
      <c r="B208" s="4">
        <v>437.26</v>
      </c>
      <c r="C208" s="3" t="s">
        <v>193</v>
      </c>
      <c r="D208" s="24">
        <v>2000</v>
      </c>
    </row>
    <row r="209" spans="1:4" ht="15.75">
      <c r="A209" s="7">
        <v>437</v>
      </c>
      <c r="B209" s="19"/>
      <c r="C209" s="9" t="s">
        <v>194</v>
      </c>
      <c r="D209" s="25">
        <f>SUM(D207:D208)</f>
        <v>6000</v>
      </c>
    </row>
    <row r="210" spans="1:4" ht="15">
      <c r="A210" s="5"/>
      <c r="B210" s="4">
        <v>438.12</v>
      </c>
      <c r="C210" s="3" t="s">
        <v>195</v>
      </c>
      <c r="D210" s="24">
        <v>122616</v>
      </c>
    </row>
    <row r="211" spans="1:4" ht="15">
      <c r="A211" s="5"/>
      <c r="B211" s="4">
        <v>438.13</v>
      </c>
      <c r="C211" s="3" t="s">
        <v>196</v>
      </c>
      <c r="D211" s="24">
        <v>0</v>
      </c>
    </row>
    <row r="212" spans="1:4" ht="15">
      <c r="A212" s="5"/>
      <c r="B212" s="4">
        <v>438.15</v>
      </c>
      <c r="C212" s="3" t="s">
        <v>197</v>
      </c>
      <c r="D212" s="24">
        <v>0</v>
      </c>
    </row>
    <row r="213" spans="1:4" ht="15">
      <c r="A213" s="5"/>
      <c r="B213" s="4">
        <v>438.18</v>
      </c>
      <c r="C213" s="3" t="s">
        <v>116</v>
      </c>
      <c r="D213" s="24">
        <v>0</v>
      </c>
    </row>
    <row r="214" spans="1:4" ht="15">
      <c r="A214" s="5"/>
      <c r="B214" s="4">
        <v>438.24</v>
      </c>
      <c r="C214" s="3" t="s">
        <v>198</v>
      </c>
      <c r="D214" s="24">
        <v>5000</v>
      </c>
    </row>
    <row r="215" spans="1:4" ht="15">
      <c r="A215" s="5"/>
      <c r="B215" s="4">
        <v>438.25</v>
      </c>
      <c r="C215" s="3" t="s">
        <v>199</v>
      </c>
      <c r="D215" s="24">
        <v>6000</v>
      </c>
    </row>
    <row r="216" spans="1:4" ht="15">
      <c r="A216" s="5"/>
      <c r="B216" s="4">
        <v>438.37</v>
      </c>
      <c r="C216" s="3" t="s">
        <v>200</v>
      </c>
      <c r="D216" s="24">
        <v>0</v>
      </c>
    </row>
    <row r="217" spans="1:4" ht="15">
      <c r="A217" s="5"/>
      <c r="B217" s="4">
        <v>438.38</v>
      </c>
      <c r="C217" s="3" t="s">
        <v>201</v>
      </c>
      <c r="D217" s="24">
        <v>2000</v>
      </c>
    </row>
    <row r="218" spans="1:4" ht="15">
      <c r="A218" s="5"/>
      <c r="B218" s="4">
        <v>438.74</v>
      </c>
      <c r="C218" s="3" t="s">
        <v>202</v>
      </c>
      <c r="D218" s="24">
        <v>5000</v>
      </c>
    </row>
    <row r="219" spans="1:4" ht="15.75">
      <c r="A219" s="7">
        <v>438</v>
      </c>
      <c r="B219" s="17"/>
      <c r="C219" s="9" t="s">
        <v>203</v>
      </c>
      <c r="D219" s="25">
        <f>SUM(D210:D218)</f>
        <v>140616</v>
      </c>
    </row>
    <row r="220" spans="1:4" ht="15">
      <c r="A220" s="5"/>
      <c r="B220" s="4">
        <v>439.66</v>
      </c>
      <c r="C220" s="3" t="s">
        <v>204</v>
      </c>
      <c r="D220" s="24">
        <v>1000</v>
      </c>
    </row>
    <row r="221" spans="1:4" ht="15">
      <c r="A221" s="5"/>
      <c r="B221" s="4">
        <v>439.67</v>
      </c>
      <c r="C221" s="3" t="s">
        <v>205</v>
      </c>
      <c r="D221" s="24">
        <v>0</v>
      </c>
    </row>
    <row r="222" spans="1:4" ht="15">
      <c r="A222" s="5"/>
      <c r="B222" s="5">
        <v>439</v>
      </c>
      <c r="C222" s="3" t="s">
        <v>206</v>
      </c>
      <c r="D222" s="24">
        <v>0</v>
      </c>
    </row>
    <row r="223" spans="1:4" ht="15.75">
      <c r="A223" s="7">
        <v>439</v>
      </c>
      <c r="B223" s="19"/>
      <c r="C223" s="9" t="s">
        <v>207</v>
      </c>
      <c r="D223" s="25">
        <f>SUM(D220:D222)</f>
        <v>1000</v>
      </c>
    </row>
    <row r="224" spans="1:4" ht="15">
      <c r="A224" s="5"/>
      <c r="B224" s="4">
        <v>446.12</v>
      </c>
      <c r="C224" s="3" t="s">
        <v>208</v>
      </c>
      <c r="D224" s="24">
        <v>0</v>
      </c>
    </row>
    <row r="225" spans="1:4" ht="15">
      <c r="A225" s="5"/>
      <c r="B225" s="4">
        <v>446.24</v>
      </c>
      <c r="C225" s="3" t="s">
        <v>209</v>
      </c>
      <c r="D225" s="24"/>
    </row>
    <row r="226" spans="1:4" ht="15">
      <c r="A226" s="5"/>
      <c r="B226" s="4"/>
      <c r="C226" s="10" t="s">
        <v>198</v>
      </c>
      <c r="D226" s="24">
        <v>2500</v>
      </c>
    </row>
    <row r="227" spans="1:4" ht="15">
      <c r="A227" s="5"/>
      <c r="B227" s="4"/>
      <c r="C227" s="10" t="s">
        <v>210</v>
      </c>
      <c r="D227" s="24">
        <v>2000</v>
      </c>
    </row>
    <row r="228" spans="1:4" ht="15">
      <c r="A228" s="5"/>
      <c r="B228" s="4">
        <v>446.31</v>
      </c>
      <c r="C228" s="3" t="s">
        <v>211</v>
      </c>
      <c r="D228" s="24"/>
    </row>
    <row r="229" spans="1:4" ht="15">
      <c r="A229" s="5"/>
      <c r="B229" s="4"/>
      <c r="C229" s="10" t="s">
        <v>212</v>
      </c>
      <c r="D229" s="24">
        <v>0</v>
      </c>
    </row>
    <row r="230" spans="1:4" ht="15">
      <c r="A230" s="5"/>
      <c r="B230" s="4"/>
      <c r="C230" s="10" t="s">
        <v>213</v>
      </c>
      <c r="D230" s="24">
        <v>0</v>
      </c>
    </row>
    <row r="231" spans="1:4" ht="15">
      <c r="A231" s="5"/>
      <c r="B231" s="4">
        <v>446.37</v>
      </c>
      <c r="C231" s="3" t="s">
        <v>136</v>
      </c>
      <c r="D231" s="24">
        <v>1500</v>
      </c>
    </row>
    <row r="232" spans="1:4" ht="15.75">
      <c r="A232" s="7">
        <v>446</v>
      </c>
      <c r="B232" s="17"/>
      <c r="C232" s="9" t="s">
        <v>214</v>
      </c>
      <c r="D232" s="25">
        <f>SUM(D224:D231)</f>
        <v>6000</v>
      </c>
    </row>
    <row r="233" spans="1:4" ht="15">
      <c r="A233" s="5"/>
      <c r="B233" s="4">
        <v>448.38</v>
      </c>
      <c r="C233" s="3" t="s">
        <v>215</v>
      </c>
      <c r="D233" s="24">
        <v>1110</v>
      </c>
    </row>
    <row r="234" spans="1:4" ht="15.75">
      <c r="A234" s="7">
        <v>448</v>
      </c>
      <c r="B234" s="17"/>
      <c r="C234" s="9" t="s">
        <v>216</v>
      </c>
      <c r="D234" s="25">
        <f>SUM(D233)</f>
        <v>1110</v>
      </c>
    </row>
    <row r="235" spans="1:4" ht="15">
      <c r="A235" s="5"/>
      <c r="B235" s="21">
        <v>451</v>
      </c>
      <c r="C235" s="3" t="s">
        <v>217</v>
      </c>
      <c r="D235" s="24"/>
    </row>
    <row r="236" spans="1:4" ht="15">
      <c r="A236" s="5"/>
      <c r="B236" s="21"/>
      <c r="C236" s="3" t="s">
        <v>218</v>
      </c>
      <c r="D236" s="24">
        <v>0</v>
      </c>
    </row>
    <row r="237" spans="1:4" ht="15">
      <c r="A237" s="5"/>
      <c r="B237" s="3"/>
      <c r="C237" s="3" t="s">
        <v>219</v>
      </c>
      <c r="D237" s="24">
        <v>1000</v>
      </c>
    </row>
    <row r="238" spans="1:4" ht="15">
      <c r="A238" s="5"/>
      <c r="B238" s="3"/>
      <c r="C238" s="3" t="s">
        <v>220</v>
      </c>
      <c r="D238" s="24">
        <v>1000</v>
      </c>
    </row>
    <row r="239" spans="1:4" ht="15">
      <c r="A239" s="5"/>
      <c r="B239" s="3"/>
      <c r="C239" s="3" t="s">
        <v>221</v>
      </c>
      <c r="D239" s="24">
        <v>500</v>
      </c>
    </row>
    <row r="240" spans="1:4" ht="15">
      <c r="A240" s="5"/>
      <c r="B240" s="4"/>
      <c r="C240" s="3" t="s">
        <v>222</v>
      </c>
      <c r="D240" s="24">
        <v>2000</v>
      </c>
    </row>
    <row r="241" spans="1:4" ht="15">
      <c r="A241" s="5"/>
      <c r="B241" s="4"/>
      <c r="C241" s="3" t="s">
        <v>223</v>
      </c>
      <c r="D241" s="24">
        <v>2500</v>
      </c>
    </row>
    <row r="242" spans="1:4" ht="15">
      <c r="A242" s="5"/>
      <c r="B242" s="4"/>
      <c r="C242" s="3" t="s">
        <v>224</v>
      </c>
      <c r="D242" s="24">
        <v>1200</v>
      </c>
    </row>
    <row r="243" spans="1:4" ht="15.75">
      <c r="A243" s="7">
        <v>451</v>
      </c>
      <c r="B243" s="17"/>
      <c r="C243" s="9" t="s">
        <v>225</v>
      </c>
      <c r="D243" s="25">
        <f>SUM(D236:D242)</f>
        <v>8200</v>
      </c>
    </row>
    <row r="244" spans="1:4" ht="15">
      <c r="A244" s="5"/>
      <c r="B244" s="5">
        <v>481.1</v>
      </c>
      <c r="C244" s="3" t="s">
        <v>226</v>
      </c>
      <c r="D244" s="24">
        <v>11775</v>
      </c>
    </row>
    <row r="245" spans="1:4" ht="15">
      <c r="A245" s="5"/>
      <c r="B245" s="5">
        <v>481.2</v>
      </c>
      <c r="C245" s="3" t="s">
        <v>227</v>
      </c>
      <c r="D245" s="24">
        <v>2755</v>
      </c>
    </row>
    <row r="246" spans="1:4" ht="15">
      <c r="A246" s="5"/>
      <c r="B246" s="5">
        <v>481.3</v>
      </c>
      <c r="C246" s="3" t="s">
        <v>228</v>
      </c>
      <c r="D246" s="26">
        <v>5200</v>
      </c>
    </row>
    <row r="247" spans="1:4" ht="15.75">
      <c r="A247" s="7">
        <v>481</v>
      </c>
      <c r="B247" s="19"/>
      <c r="C247" s="9" t="s">
        <v>229</v>
      </c>
      <c r="D247" s="25">
        <f>SUM(D244:D246)</f>
        <v>19730</v>
      </c>
    </row>
    <row r="248" spans="1:4" ht="15.75">
      <c r="A248" s="7">
        <v>483</v>
      </c>
      <c r="B248" s="19"/>
      <c r="C248" s="9" t="s">
        <v>230</v>
      </c>
      <c r="D248" s="25">
        <v>18102</v>
      </c>
    </row>
    <row r="249" spans="1:4" ht="15.75">
      <c r="A249" s="7">
        <v>484</v>
      </c>
      <c r="B249" s="19"/>
      <c r="C249" s="9" t="s">
        <v>231</v>
      </c>
      <c r="D249" s="25">
        <v>7600</v>
      </c>
    </row>
    <row r="250" spans="1:4" ht="15">
      <c r="A250" s="5"/>
      <c r="B250" s="5">
        <v>486.1</v>
      </c>
      <c r="C250" s="3" t="s">
        <v>232</v>
      </c>
      <c r="D250" s="24">
        <v>0</v>
      </c>
    </row>
    <row r="251" spans="1:4" ht="15">
      <c r="A251" s="5"/>
      <c r="B251" s="5">
        <v>486.2</v>
      </c>
      <c r="C251" s="3" t="s">
        <v>233</v>
      </c>
      <c r="D251" s="24">
        <v>32000</v>
      </c>
    </row>
    <row r="252" spans="1:4" ht="15">
      <c r="A252" s="5"/>
      <c r="B252" s="5">
        <v>486.6</v>
      </c>
      <c r="C252" s="3" t="s">
        <v>234</v>
      </c>
      <c r="D252" s="24">
        <v>1500</v>
      </c>
    </row>
    <row r="253" spans="1:4" ht="15.75">
      <c r="A253" s="7">
        <v>486</v>
      </c>
      <c r="B253" s="19"/>
      <c r="C253" s="9" t="s">
        <v>235</v>
      </c>
      <c r="D253" s="25">
        <f>SUM(D250:D252)</f>
        <v>33500</v>
      </c>
    </row>
    <row r="254" spans="1:4" ht="15">
      <c r="A254" s="5"/>
      <c r="B254" s="5">
        <v>487.1</v>
      </c>
      <c r="C254" s="3" t="s">
        <v>236</v>
      </c>
      <c r="D254" s="24">
        <v>425</v>
      </c>
    </row>
    <row r="255" spans="1:4" ht="15">
      <c r="A255" s="5"/>
      <c r="B255" s="4">
        <v>487.11</v>
      </c>
      <c r="C255" s="3" t="s">
        <v>237</v>
      </c>
      <c r="D255" s="24">
        <v>450</v>
      </c>
    </row>
    <row r="256" spans="1:4" ht="15.75">
      <c r="A256" s="7">
        <v>487</v>
      </c>
      <c r="B256" s="17"/>
      <c r="C256" s="9" t="s">
        <v>238</v>
      </c>
      <c r="D256" s="28">
        <f>SUM(D254:D255)</f>
        <v>875</v>
      </c>
    </row>
    <row r="257" spans="1:4" ht="16.5" thickBot="1">
      <c r="A257" s="7">
        <v>491</v>
      </c>
      <c r="B257" s="17"/>
      <c r="C257" s="9" t="s">
        <v>239</v>
      </c>
      <c r="D257" s="27">
        <v>0</v>
      </c>
    </row>
    <row r="258" spans="1:4" ht="15">
      <c r="A258" s="2"/>
      <c r="B258" s="3"/>
      <c r="C258" s="3"/>
      <c r="D258" s="24"/>
    </row>
    <row r="259" spans="1:4" ht="17.25" thickBot="1">
      <c r="A259" s="22" t="s">
        <v>240</v>
      </c>
      <c r="B259" s="23"/>
      <c r="C259" s="3"/>
      <c r="D259" s="29">
        <f>D256+D253+D249+D248+D247+D243+D234+D232+D223+D219+D209+D205+D201+D194+D188+D185+D182+D176+D170+D163+D157+D153+D144+D137+D132+D121+D115+D104+D95+D91</f>
        <v>599468</v>
      </c>
    </row>
    <row r="260" spans="1:4" ht="15.75" thickTop="1">
      <c r="A260" s="2"/>
      <c r="B260" s="23"/>
      <c r="C260" s="3"/>
      <c r="D260" s="24"/>
    </row>
    <row r="261" spans="1:4" ht="17.25" thickBot="1">
      <c r="A261" s="22" t="s">
        <v>74</v>
      </c>
      <c r="B261" s="3"/>
      <c r="C261" s="3"/>
      <c r="D261" s="30">
        <f>D76</f>
        <v>605028</v>
      </c>
    </row>
    <row r="262" spans="1:4" ht="15">
      <c r="A262" s="2"/>
      <c r="B262" s="3"/>
      <c r="C262" s="3"/>
      <c r="D262" s="24"/>
    </row>
    <row r="263" spans="1:4" ht="17.25" thickBot="1">
      <c r="A263" s="22" t="s">
        <v>241</v>
      </c>
      <c r="B263" s="3"/>
      <c r="C263" s="3"/>
      <c r="D263" s="29">
        <f>D261-D259</f>
        <v>5560</v>
      </c>
    </row>
    <row r="264" ht="13.5" thickTop="1"/>
  </sheetData>
  <mergeCells count="6">
    <mergeCell ref="A81:B81"/>
    <mergeCell ref="A82:B82"/>
    <mergeCell ref="A1:B1"/>
    <mergeCell ref="A3:B3"/>
    <mergeCell ref="A4:B4"/>
    <mergeCell ref="A80:B80"/>
  </mergeCells>
  <printOptions/>
  <pageMargins left="0.75" right="0.75" top="1" bottom="1" header="0.5" footer="0.5"/>
  <pageSetup horizontalDpi="600" verticalDpi="600" orientation="landscape" r:id="rId1"/>
  <headerFooter alignWithMargins="0"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2"/>
  <sheetViews>
    <sheetView workbookViewId="0" topLeftCell="A1">
      <selection activeCell="A1" sqref="A1"/>
    </sheetView>
  </sheetViews>
  <sheetFormatPr defaultColWidth="9.140625" defaultRowHeight="12.75"/>
  <cols>
    <col min="1" max="1" width="46.00390625" style="0" customWidth="1"/>
    <col min="2" max="2" width="39.8515625" style="0" bestFit="1" customWidth="1"/>
    <col min="3" max="3" width="18.7109375" style="0" customWidth="1"/>
  </cols>
  <sheetData>
    <row r="1" spans="1:2" s="65" customFormat="1" ht="18">
      <c r="A1" s="64" t="s">
        <v>244</v>
      </c>
      <c r="B1" s="64"/>
    </row>
    <row r="2" spans="1:2" s="65" customFormat="1" ht="18">
      <c r="A2" s="64" t="s">
        <v>245</v>
      </c>
      <c r="B2" s="65" t="s">
        <v>448</v>
      </c>
    </row>
    <row r="3" spans="1:3" ht="15">
      <c r="A3" s="37"/>
      <c r="B3" s="37"/>
      <c r="C3" s="37"/>
    </row>
    <row r="4" spans="1:3" ht="15.75">
      <c r="A4" s="38" t="s">
        <v>246</v>
      </c>
      <c r="B4" s="39" t="s">
        <v>3</v>
      </c>
      <c r="C4" s="40" t="s">
        <v>1</v>
      </c>
    </row>
    <row r="5" spans="1:3" ht="15.75">
      <c r="A5" s="41" t="s">
        <v>247</v>
      </c>
      <c r="B5" s="37"/>
      <c r="C5" s="37"/>
    </row>
    <row r="6" spans="1:3" ht="15">
      <c r="A6" s="37"/>
      <c r="B6" s="37"/>
      <c r="C6" s="37"/>
    </row>
    <row r="7" spans="1:3" ht="15.75">
      <c r="A7" s="42">
        <v>310</v>
      </c>
      <c r="B7" s="43" t="s">
        <v>248</v>
      </c>
      <c r="C7" s="44">
        <v>0</v>
      </c>
    </row>
    <row r="8" spans="1:3" ht="15.75">
      <c r="A8" s="42">
        <v>331</v>
      </c>
      <c r="B8" s="43" t="s">
        <v>249</v>
      </c>
      <c r="C8" s="44">
        <v>0</v>
      </c>
    </row>
    <row r="9" spans="1:3" ht="15.75">
      <c r="A9" s="42"/>
      <c r="B9" s="43"/>
      <c r="C9" s="44"/>
    </row>
    <row r="10" spans="1:3" ht="15.75">
      <c r="A10" s="45">
        <v>341</v>
      </c>
      <c r="B10" s="46" t="s">
        <v>250</v>
      </c>
      <c r="C10" s="44"/>
    </row>
    <row r="11" spans="1:3" ht="15.75">
      <c r="A11" s="42">
        <v>341.16</v>
      </c>
      <c r="B11" s="43" t="s">
        <v>251</v>
      </c>
      <c r="C11" s="44">
        <v>2000</v>
      </c>
    </row>
    <row r="12" spans="1:3" ht="15.75">
      <c r="A12" s="42">
        <v>341</v>
      </c>
      <c r="B12" s="43" t="s">
        <v>252</v>
      </c>
      <c r="C12" s="47">
        <v>100</v>
      </c>
    </row>
    <row r="13" spans="1:3" ht="15.75">
      <c r="A13" s="48" t="s">
        <v>253</v>
      </c>
      <c r="B13" s="37"/>
      <c r="C13" s="49">
        <f>SUM(C10:C12)</f>
        <v>2100</v>
      </c>
    </row>
    <row r="14" spans="1:3" ht="15.75">
      <c r="A14" s="50"/>
      <c r="B14" s="37"/>
      <c r="C14" s="44"/>
    </row>
    <row r="15" spans="1:3" ht="15.75">
      <c r="A15" s="45" t="s">
        <v>254</v>
      </c>
      <c r="B15" s="46" t="s">
        <v>255</v>
      </c>
      <c r="C15" s="44"/>
    </row>
    <row r="16" spans="1:3" ht="15.75">
      <c r="A16" s="42">
        <v>354.04</v>
      </c>
      <c r="B16" s="43" t="s">
        <v>256</v>
      </c>
      <c r="C16" s="44">
        <v>0</v>
      </c>
    </row>
    <row r="17" spans="1:3" ht="15.75">
      <c r="A17" s="42">
        <v>361.32</v>
      </c>
      <c r="B17" s="43" t="s">
        <v>257</v>
      </c>
      <c r="C17" s="44">
        <v>0</v>
      </c>
    </row>
    <row r="18" spans="1:3" ht="15.75">
      <c r="A18" s="42">
        <v>361.34</v>
      </c>
      <c r="B18" s="43" t="s">
        <v>258</v>
      </c>
      <c r="C18" s="44">
        <v>100</v>
      </c>
    </row>
    <row r="19" spans="1:3" ht="15.75">
      <c r="A19" s="42">
        <v>361.4</v>
      </c>
      <c r="B19" s="43" t="s">
        <v>38</v>
      </c>
      <c r="C19" s="44">
        <v>0</v>
      </c>
    </row>
    <row r="20" spans="1:3" ht="15.75">
      <c r="A20" s="42">
        <v>361.5</v>
      </c>
      <c r="B20" s="43" t="s">
        <v>259</v>
      </c>
      <c r="C20" s="47">
        <v>0</v>
      </c>
    </row>
    <row r="21" spans="1:3" ht="15.75">
      <c r="A21" s="51" t="s">
        <v>260</v>
      </c>
      <c r="B21" s="43"/>
      <c r="C21" s="49">
        <f>SUM(C16:C20)</f>
        <v>100</v>
      </c>
    </row>
    <row r="22" spans="1:3" ht="15.75">
      <c r="A22" s="42"/>
      <c r="B22" s="43"/>
      <c r="C22" s="44"/>
    </row>
    <row r="23" spans="1:3" ht="15.75">
      <c r="A23" s="45">
        <v>364</v>
      </c>
      <c r="B23" s="46" t="s">
        <v>261</v>
      </c>
      <c r="C23" s="44"/>
    </row>
    <row r="24" spans="1:3" ht="15.75">
      <c r="A24" s="42">
        <v>364.01</v>
      </c>
      <c r="B24" s="43" t="s">
        <v>262</v>
      </c>
      <c r="C24" s="44">
        <v>20000</v>
      </c>
    </row>
    <row r="25" spans="1:3" ht="15.75">
      <c r="A25" s="42">
        <v>364.02</v>
      </c>
      <c r="B25" s="43" t="s">
        <v>263</v>
      </c>
      <c r="C25" s="44">
        <v>2000</v>
      </c>
    </row>
    <row r="26" spans="1:3" ht="15.75">
      <c r="A26" s="42">
        <v>364.03</v>
      </c>
      <c r="B26" s="43" t="s">
        <v>264</v>
      </c>
      <c r="C26" s="44">
        <v>600</v>
      </c>
    </row>
    <row r="27" spans="1:3" ht="15.75">
      <c r="A27" s="42">
        <v>364</v>
      </c>
      <c r="B27" s="43" t="s">
        <v>265</v>
      </c>
      <c r="C27" s="47">
        <v>0</v>
      </c>
    </row>
    <row r="28" spans="1:3" ht="15.75">
      <c r="A28" s="48" t="s">
        <v>266</v>
      </c>
      <c r="B28" s="37"/>
      <c r="C28" s="49">
        <f>SUM(C24:C27)</f>
        <v>22600</v>
      </c>
    </row>
    <row r="29" spans="1:3" ht="15">
      <c r="A29" s="37"/>
      <c r="B29" s="37"/>
      <c r="C29" s="44"/>
    </row>
    <row r="30" spans="1:3" ht="15.75">
      <c r="A30" s="42">
        <v>364.11</v>
      </c>
      <c r="B30" s="43" t="s">
        <v>267</v>
      </c>
      <c r="C30" s="44">
        <v>0</v>
      </c>
    </row>
    <row r="31" spans="1:3" ht="15.75">
      <c r="A31" s="42">
        <v>364.12</v>
      </c>
      <c r="B31" s="43" t="s">
        <v>268</v>
      </c>
      <c r="C31" s="44">
        <v>225000</v>
      </c>
    </row>
    <row r="32" spans="1:3" ht="15.75">
      <c r="A32" s="42">
        <v>364.13</v>
      </c>
      <c r="B32" s="43" t="s">
        <v>269</v>
      </c>
      <c r="C32" s="44">
        <v>0</v>
      </c>
    </row>
    <row r="33" spans="1:3" ht="15.75">
      <c r="A33" s="42">
        <v>364.15</v>
      </c>
      <c r="B33" s="43" t="s">
        <v>270</v>
      </c>
      <c r="C33" s="44">
        <v>1800</v>
      </c>
    </row>
    <row r="34" spans="1:3" ht="15.75">
      <c r="A34" s="42">
        <v>364.16</v>
      </c>
      <c r="B34" s="43" t="s">
        <v>271</v>
      </c>
      <c r="C34" s="44">
        <v>0</v>
      </c>
    </row>
    <row r="35" spans="1:3" ht="15.75">
      <c r="A35" s="42">
        <v>364.17</v>
      </c>
      <c r="B35" s="43" t="s">
        <v>272</v>
      </c>
      <c r="C35" s="44">
        <v>0</v>
      </c>
    </row>
    <row r="36" spans="1:3" ht="15.75">
      <c r="A36" s="42">
        <v>364.18</v>
      </c>
      <c r="B36" s="43" t="s">
        <v>273</v>
      </c>
      <c r="C36" s="44">
        <v>0</v>
      </c>
    </row>
    <row r="37" spans="1:3" ht="15.75">
      <c r="A37" s="42">
        <v>364.19</v>
      </c>
      <c r="B37" s="43" t="s">
        <v>274</v>
      </c>
      <c r="C37" s="44">
        <v>0</v>
      </c>
    </row>
    <row r="38" spans="1:3" ht="15.75">
      <c r="A38" s="42">
        <v>364.2</v>
      </c>
      <c r="B38" s="43" t="s">
        <v>275</v>
      </c>
      <c r="C38" s="44">
        <v>0</v>
      </c>
    </row>
    <row r="39" spans="1:3" ht="15.75">
      <c r="A39" s="42">
        <v>392</v>
      </c>
      <c r="B39" s="43" t="s">
        <v>276</v>
      </c>
      <c r="C39" s="44">
        <v>0</v>
      </c>
    </row>
    <row r="40" spans="1:3" ht="15.75">
      <c r="A40" s="42">
        <v>392.01</v>
      </c>
      <c r="B40" s="43" t="s">
        <v>277</v>
      </c>
      <c r="C40" s="44">
        <v>0</v>
      </c>
    </row>
    <row r="41" spans="1:3" ht="15.75">
      <c r="A41" s="42">
        <v>394</v>
      </c>
      <c r="B41" s="43" t="s">
        <v>278</v>
      </c>
      <c r="C41" s="44">
        <v>0</v>
      </c>
    </row>
    <row r="42" spans="1:3" ht="15.75">
      <c r="A42" s="42">
        <v>395</v>
      </c>
      <c r="B42" s="52" t="s">
        <v>279</v>
      </c>
      <c r="C42" s="47">
        <v>0</v>
      </c>
    </row>
    <row r="43" spans="1:3" ht="15.75">
      <c r="A43" s="48" t="s">
        <v>280</v>
      </c>
      <c r="B43" s="37"/>
      <c r="C43" s="49">
        <f>SUM(C30:C42)</f>
        <v>226800</v>
      </c>
    </row>
    <row r="44" spans="1:3" ht="15.75">
      <c r="A44" s="48"/>
      <c r="B44" s="37"/>
      <c r="C44" s="44"/>
    </row>
    <row r="45" spans="1:3" ht="16.5" thickBot="1">
      <c r="A45" s="48" t="s">
        <v>74</v>
      </c>
      <c r="B45" s="37"/>
      <c r="C45" s="53">
        <f>C13+C21+C28+C43</f>
        <v>251600</v>
      </c>
    </row>
    <row r="46" spans="1:3" ht="16.5" thickTop="1">
      <c r="A46" s="48"/>
      <c r="B46" s="37"/>
      <c r="C46" s="54"/>
    </row>
    <row r="47" spans="1:3" ht="15.75">
      <c r="A47" s="48"/>
      <c r="B47" s="37"/>
      <c r="C47" s="54"/>
    </row>
    <row r="48" spans="1:3" ht="15.75">
      <c r="A48" s="41" t="s">
        <v>75</v>
      </c>
      <c r="B48" s="37"/>
      <c r="C48" s="54"/>
    </row>
    <row r="49" spans="1:3" ht="15.75">
      <c r="A49" s="38" t="s">
        <v>246</v>
      </c>
      <c r="B49" s="39" t="s">
        <v>3</v>
      </c>
      <c r="C49" s="40" t="s">
        <v>1</v>
      </c>
    </row>
    <row r="50" spans="1:3" ht="15.75">
      <c r="A50" s="55"/>
      <c r="B50" s="56"/>
      <c r="C50" s="57"/>
    </row>
    <row r="51" spans="1:3" ht="15.75">
      <c r="A51" s="42">
        <v>493</v>
      </c>
      <c r="B51" s="43" t="s">
        <v>281</v>
      </c>
      <c r="C51" s="44">
        <v>0</v>
      </c>
    </row>
    <row r="52" spans="1:3" ht="15.75">
      <c r="A52" s="42">
        <v>400.2</v>
      </c>
      <c r="B52" s="43" t="s">
        <v>282</v>
      </c>
      <c r="C52" s="44">
        <v>0</v>
      </c>
    </row>
    <row r="53" spans="1:3" ht="15.75">
      <c r="A53" s="42">
        <v>400.21</v>
      </c>
      <c r="B53" s="43" t="s">
        <v>283</v>
      </c>
      <c r="C53" s="44">
        <v>0</v>
      </c>
    </row>
    <row r="54" spans="1:3" ht="15.75">
      <c r="A54" s="42">
        <v>400.34</v>
      </c>
      <c r="B54" s="43" t="s">
        <v>284</v>
      </c>
      <c r="C54" s="44">
        <v>0</v>
      </c>
    </row>
    <row r="55" spans="1:3" ht="15.75">
      <c r="A55" s="45">
        <v>404.31</v>
      </c>
      <c r="B55" s="46" t="s">
        <v>258</v>
      </c>
      <c r="C55" s="44">
        <v>0</v>
      </c>
    </row>
    <row r="56" spans="1:3" ht="15.75">
      <c r="A56" s="42">
        <v>404.4</v>
      </c>
      <c r="B56" s="43" t="s">
        <v>285</v>
      </c>
      <c r="C56" s="44">
        <v>0</v>
      </c>
    </row>
    <row r="57" spans="1:3" ht="15.75">
      <c r="A57" s="42">
        <v>404.31</v>
      </c>
      <c r="B57" s="43" t="s">
        <v>286</v>
      </c>
      <c r="C57" s="47">
        <v>25000</v>
      </c>
    </row>
    <row r="58" spans="1:3" ht="15.75">
      <c r="A58" s="48" t="s">
        <v>287</v>
      </c>
      <c r="B58" s="37"/>
      <c r="C58" s="49">
        <f>SUM(C51:C57)</f>
        <v>25000</v>
      </c>
    </row>
    <row r="59" spans="1:3" ht="15.75">
      <c r="A59" s="36"/>
      <c r="B59" s="37"/>
      <c r="C59" s="44"/>
    </row>
    <row r="60" spans="1:3" ht="15.75">
      <c r="A60" s="45">
        <v>405.2</v>
      </c>
      <c r="B60" s="46" t="s">
        <v>288</v>
      </c>
      <c r="C60" s="44"/>
    </row>
    <row r="61" spans="1:3" ht="15.75">
      <c r="A61" s="42">
        <v>405.21</v>
      </c>
      <c r="B61" s="43" t="s">
        <v>89</v>
      </c>
      <c r="C61" s="44">
        <v>450</v>
      </c>
    </row>
    <row r="62" spans="1:3" ht="15.75">
      <c r="A62" s="42">
        <v>405.23</v>
      </c>
      <c r="B62" s="43" t="s">
        <v>289</v>
      </c>
      <c r="C62" s="44">
        <v>0</v>
      </c>
    </row>
    <row r="63" spans="1:3" ht="15.75">
      <c r="A63" s="42">
        <v>405.24</v>
      </c>
      <c r="B63" s="43" t="s">
        <v>290</v>
      </c>
      <c r="C63" s="44">
        <v>0</v>
      </c>
    </row>
    <row r="64" spans="1:3" ht="15.75">
      <c r="A64" s="42">
        <v>405.25</v>
      </c>
      <c r="B64" s="43" t="s">
        <v>288</v>
      </c>
      <c r="C64" s="44">
        <v>50</v>
      </c>
    </row>
    <row r="65" spans="1:3" ht="15.75">
      <c r="A65" s="42">
        <v>405.27</v>
      </c>
      <c r="B65" s="43" t="s">
        <v>291</v>
      </c>
      <c r="C65" s="44">
        <v>0</v>
      </c>
    </row>
    <row r="66" spans="1:3" ht="15.75">
      <c r="A66" s="42">
        <v>405.2</v>
      </c>
      <c r="B66" s="43" t="s">
        <v>292</v>
      </c>
      <c r="C66" s="47">
        <v>0</v>
      </c>
    </row>
    <row r="67" spans="1:3" ht="15.75">
      <c r="A67" s="48" t="s">
        <v>293</v>
      </c>
      <c r="B67" s="37"/>
      <c r="C67" s="49">
        <f>SUM(C61:C66)</f>
        <v>500</v>
      </c>
    </row>
    <row r="68" spans="2:3" ht="15.75">
      <c r="B68" s="37"/>
      <c r="C68" s="49"/>
    </row>
    <row r="69" spans="1:3" ht="15.75">
      <c r="A69" s="42">
        <v>405.26</v>
      </c>
      <c r="B69" s="43" t="s">
        <v>294</v>
      </c>
      <c r="C69" s="44">
        <v>0</v>
      </c>
    </row>
    <row r="70" spans="1:3" ht="15.75">
      <c r="A70" s="42">
        <v>406</v>
      </c>
      <c r="B70" s="43" t="s">
        <v>295</v>
      </c>
      <c r="C70" s="44">
        <v>0</v>
      </c>
    </row>
    <row r="71" spans="1:3" ht="15.75">
      <c r="A71" s="42">
        <v>408.31</v>
      </c>
      <c r="B71" s="43" t="s">
        <v>296</v>
      </c>
      <c r="C71" s="47">
        <v>4000</v>
      </c>
    </row>
    <row r="72" spans="1:3" ht="15.75">
      <c r="A72" s="48" t="s">
        <v>297</v>
      </c>
      <c r="B72" s="37"/>
      <c r="C72" s="49">
        <f>SUM(C69:C71)</f>
        <v>4000</v>
      </c>
    </row>
    <row r="73" spans="1:3" ht="15">
      <c r="A73" s="37"/>
      <c r="B73" s="37"/>
      <c r="C73" s="44"/>
    </row>
    <row r="74" spans="1:3" ht="15.75">
      <c r="A74" s="45">
        <v>409</v>
      </c>
      <c r="B74" s="46" t="s">
        <v>298</v>
      </c>
      <c r="C74" s="44"/>
    </row>
    <row r="75" spans="1:3" ht="15.75">
      <c r="A75" s="42">
        <v>409.2</v>
      </c>
      <c r="B75" s="43" t="s">
        <v>76</v>
      </c>
      <c r="C75" s="44">
        <v>200</v>
      </c>
    </row>
    <row r="76" spans="1:3" ht="15.75">
      <c r="A76" s="42">
        <v>409.32</v>
      </c>
      <c r="B76" s="43" t="s">
        <v>176</v>
      </c>
      <c r="C76" s="44">
        <v>0</v>
      </c>
    </row>
    <row r="77" spans="1:3" ht="15.75">
      <c r="A77" s="42">
        <v>409.33</v>
      </c>
      <c r="B77" s="43" t="s">
        <v>299</v>
      </c>
      <c r="C77" s="44">
        <v>6000</v>
      </c>
    </row>
    <row r="78" spans="1:3" ht="15.75">
      <c r="A78" s="42">
        <v>409.36</v>
      </c>
      <c r="B78" s="43" t="s">
        <v>300</v>
      </c>
      <c r="C78" s="44">
        <v>2300</v>
      </c>
    </row>
    <row r="79" spans="1:3" ht="15.75">
      <c r="A79" s="42">
        <v>409.71</v>
      </c>
      <c r="B79" s="43" t="s">
        <v>301</v>
      </c>
      <c r="C79" s="44">
        <v>1500</v>
      </c>
    </row>
    <row r="80" spans="1:3" ht="15.75">
      <c r="A80" s="42">
        <v>409.72</v>
      </c>
      <c r="B80" s="43" t="s">
        <v>302</v>
      </c>
      <c r="C80" s="44">
        <v>0</v>
      </c>
    </row>
    <row r="81" spans="1:3" ht="15.75">
      <c r="A81" s="42">
        <v>409.73</v>
      </c>
      <c r="B81" s="43" t="s">
        <v>303</v>
      </c>
      <c r="C81" s="44">
        <v>1200</v>
      </c>
    </row>
    <row r="82" spans="1:3" ht="15.75">
      <c r="A82" s="42">
        <v>409.74</v>
      </c>
      <c r="B82" s="43" t="s">
        <v>304</v>
      </c>
      <c r="C82" s="44">
        <v>0</v>
      </c>
    </row>
    <row r="83" spans="1:3" ht="15.75">
      <c r="A83" s="42">
        <v>409</v>
      </c>
      <c r="B83" s="43" t="s">
        <v>305</v>
      </c>
      <c r="C83" s="47">
        <v>0</v>
      </c>
    </row>
    <row r="84" spans="1:3" ht="15.75">
      <c r="A84" s="48" t="s">
        <v>306</v>
      </c>
      <c r="B84" s="37"/>
      <c r="C84" s="49">
        <f>SUM(C75:C83)</f>
        <v>11200</v>
      </c>
    </row>
    <row r="85" spans="2:3" ht="15.75">
      <c r="B85" s="37"/>
      <c r="C85" s="49"/>
    </row>
    <row r="86" spans="1:3" ht="15.75">
      <c r="A86" s="58" t="s">
        <v>307</v>
      </c>
      <c r="B86" s="37"/>
      <c r="C86" s="49"/>
    </row>
    <row r="87" spans="1:3" ht="15.75">
      <c r="A87" s="42">
        <v>429.01</v>
      </c>
      <c r="B87" s="43" t="s">
        <v>308</v>
      </c>
      <c r="C87" s="44">
        <v>2500</v>
      </c>
    </row>
    <row r="88" spans="1:3" ht="15.75">
      <c r="A88" s="42">
        <v>429.02</v>
      </c>
      <c r="B88" s="43" t="s">
        <v>309</v>
      </c>
      <c r="C88" s="44">
        <v>75000</v>
      </c>
    </row>
    <row r="89" spans="1:3" ht="15.75">
      <c r="A89" s="42">
        <v>429.03</v>
      </c>
      <c r="B89" s="43" t="s">
        <v>310</v>
      </c>
      <c r="C89" s="44">
        <v>0</v>
      </c>
    </row>
    <row r="90" spans="1:3" ht="15.75">
      <c r="A90" s="42">
        <v>429.04</v>
      </c>
      <c r="B90" s="43" t="s">
        <v>311</v>
      </c>
      <c r="C90" s="44">
        <v>2300</v>
      </c>
    </row>
    <row r="91" spans="1:3" ht="15.75">
      <c r="A91" s="42">
        <v>429.05</v>
      </c>
      <c r="B91" s="43" t="s">
        <v>312</v>
      </c>
      <c r="C91" s="44">
        <v>1000</v>
      </c>
    </row>
    <row r="92" spans="1:3" ht="15.75">
      <c r="A92" s="42">
        <v>429.13</v>
      </c>
      <c r="B92" s="43" t="s">
        <v>313</v>
      </c>
      <c r="C92" s="59">
        <v>10000</v>
      </c>
    </row>
    <row r="93" spans="1:3" ht="15.75">
      <c r="A93" s="42">
        <v>439.32</v>
      </c>
      <c r="B93" s="43" t="s">
        <v>314</v>
      </c>
      <c r="C93" s="44">
        <v>0</v>
      </c>
    </row>
    <row r="94" spans="1:3" ht="15.75">
      <c r="A94" s="42">
        <v>439.32</v>
      </c>
      <c r="B94" s="43" t="s">
        <v>315</v>
      </c>
      <c r="C94" s="44">
        <v>0</v>
      </c>
    </row>
    <row r="95" spans="1:3" ht="15.75">
      <c r="A95" s="42">
        <v>429.33</v>
      </c>
      <c r="B95" s="43" t="s">
        <v>316</v>
      </c>
      <c r="C95" s="44">
        <v>2100</v>
      </c>
    </row>
    <row r="96" spans="1:3" ht="15.75">
      <c r="A96" s="42">
        <v>429.33</v>
      </c>
      <c r="B96" s="43" t="s">
        <v>317</v>
      </c>
      <c r="C96" s="59">
        <v>0</v>
      </c>
    </row>
    <row r="97" spans="1:3" ht="15.75">
      <c r="A97" s="42">
        <v>429.34</v>
      </c>
      <c r="B97" s="43" t="s">
        <v>318</v>
      </c>
      <c r="C97" s="44">
        <v>280</v>
      </c>
    </row>
    <row r="98" spans="1:3" ht="15.75">
      <c r="A98" s="42">
        <v>429.31</v>
      </c>
      <c r="B98" s="43" t="s">
        <v>319</v>
      </c>
      <c r="C98" s="47">
        <v>0</v>
      </c>
    </row>
    <row r="99" spans="1:3" ht="15.75">
      <c r="A99" s="48" t="s">
        <v>320</v>
      </c>
      <c r="B99" s="37"/>
      <c r="C99" s="49">
        <f>SUM(C87:C98)</f>
        <v>93180</v>
      </c>
    </row>
    <row r="100" spans="2:3" ht="15.75">
      <c r="B100" s="37"/>
      <c r="C100" s="49"/>
    </row>
    <row r="101" spans="1:3" ht="15.75">
      <c r="A101" s="60" t="s">
        <v>321</v>
      </c>
      <c r="B101" s="43" t="s">
        <v>322</v>
      </c>
      <c r="C101" s="44">
        <v>21000</v>
      </c>
    </row>
    <row r="102" spans="1:3" ht="15.75">
      <c r="A102" s="60" t="s">
        <v>323</v>
      </c>
      <c r="B102" s="43" t="s">
        <v>324</v>
      </c>
      <c r="C102" s="44">
        <v>3400</v>
      </c>
    </row>
    <row r="103" spans="1:3" ht="15.75">
      <c r="A103" s="42">
        <v>431</v>
      </c>
      <c r="B103" s="43" t="s">
        <v>325</v>
      </c>
      <c r="C103" s="44">
        <v>0</v>
      </c>
    </row>
    <row r="104" spans="1:3" ht="15.75">
      <c r="A104" s="42">
        <v>471</v>
      </c>
      <c r="B104" s="43" t="s">
        <v>326</v>
      </c>
      <c r="C104" s="44">
        <v>0</v>
      </c>
    </row>
    <row r="105" spans="1:3" ht="15.75">
      <c r="A105" s="42">
        <v>471.01</v>
      </c>
      <c r="B105" s="43" t="s">
        <v>327</v>
      </c>
      <c r="C105" s="44">
        <v>63000</v>
      </c>
    </row>
    <row r="106" spans="1:3" ht="15.75">
      <c r="A106" s="42">
        <v>471.02</v>
      </c>
      <c r="B106" s="43" t="s">
        <v>328</v>
      </c>
      <c r="C106" s="44">
        <v>16700</v>
      </c>
    </row>
    <row r="107" spans="1:3" ht="15.75">
      <c r="A107" s="42">
        <v>472</v>
      </c>
      <c r="B107" s="43" t="s">
        <v>329</v>
      </c>
      <c r="C107" s="44">
        <v>0</v>
      </c>
    </row>
    <row r="108" spans="1:3" ht="15.75">
      <c r="A108" s="42">
        <v>472.01</v>
      </c>
      <c r="B108" s="43" t="s">
        <v>330</v>
      </c>
      <c r="C108" s="44">
        <v>13800</v>
      </c>
    </row>
    <row r="109" spans="1:3" ht="15.75">
      <c r="A109" s="42">
        <v>472.02</v>
      </c>
      <c r="B109" s="43" t="s">
        <v>331</v>
      </c>
      <c r="C109" s="44">
        <v>13000</v>
      </c>
    </row>
    <row r="110" spans="1:3" ht="15.75">
      <c r="A110" s="42">
        <v>481.1</v>
      </c>
      <c r="B110" s="43" t="s">
        <v>332</v>
      </c>
      <c r="C110" s="44">
        <v>0</v>
      </c>
    </row>
    <row r="111" spans="1:3" ht="15.75">
      <c r="A111" s="42">
        <v>491</v>
      </c>
      <c r="B111" s="43" t="s">
        <v>333</v>
      </c>
      <c r="C111" s="44">
        <v>0</v>
      </c>
    </row>
    <row r="112" spans="1:3" ht="15.75">
      <c r="A112" s="42">
        <v>492</v>
      </c>
      <c r="B112" s="43" t="s">
        <v>277</v>
      </c>
      <c r="C112" s="44">
        <v>0</v>
      </c>
    </row>
    <row r="113" spans="1:3" ht="15.75">
      <c r="A113" s="42">
        <v>493</v>
      </c>
      <c r="B113" s="43" t="s">
        <v>334</v>
      </c>
      <c r="C113" s="47">
        <v>0</v>
      </c>
    </row>
    <row r="114" spans="1:3" ht="15">
      <c r="A114" s="37"/>
      <c r="B114" s="37"/>
      <c r="C114" s="44"/>
    </row>
    <row r="115" spans="1:3" ht="15.75">
      <c r="A115" s="48" t="s">
        <v>335</v>
      </c>
      <c r="B115" s="37"/>
      <c r="C115" s="49">
        <f>SUM(C101:C114)</f>
        <v>130900</v>
      </c>
    </row>
    <row r="116" spans="1:3" ht="15">
      <c r="A116" s="37"/>
      <c r="B116" s="37"/>
      <c r="C116" s="54"/>
    </row>
    <row r="117" spans="1:3" ht="15">
      <c r="A117" s="37"/>
      <c r="B117" s="37"/>
      <c r="C117" s="54"/>
    </row>
    <row r="118" spans="1:3" ht="15.75">
      <c r="A118" s="48" t="s">
        <v>240</v>
      </c>
      <c r="B118" s="37"/>
      <c r="C118" s="61">
        <f>C115+C99+C84+C72+C67+C58</f>
        <v>264780</v>
      </c>
    </row>
    <row r="119" spans="1:3" ht="15">
      <c r="A119" s="37"/>
      <c r="B119" s="37"/>
      <c r="C119" s="62"/>
    </row>
    <row r="120" spans="1:3" ht="15.75">
      <c r="A120" s="48" t="s">
        <v>74</v>
      </c>
      <c r="B120" s="37"/>
      <c r="C120" s="63">
        <f>C45</f>
        <v>251600</v>
      </c>
    </row>
    <row r="121" spans="1:3" ht="15">
      <c r="A121" s="37"/>
      <c r="B121" s="37"/>
      <c r="C121" s="62"/>
    </row>
    <row r="122" spans="1:3" ht="15.75">
      <c r="A122" s="48" t="s">
        <v>336</v>
      </c>
      <c r="B122" s="37"/>
      <c r="C122" s="61">
        <f>C120-C118</f>
        <v>-13180</v>
      </c>
    </row>
  </sheetData>
  <printOptions/>
  <pageMargins left="0.75" right="0.75" top="0.53" bottom="0.55" header="0.5" footer="0.97"/>
  <pageSetup horizontalDpi="600" verticalDpi="600" orientation="landscape" r:id="rId1"/>
  <headerFooter alignWithMargins="0">
    <oddFooter>&amp;L&amp;F&amp;R&amp;P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0" bestFit="1" customWidth="1"/>
    <col min="2" max="2" width="26.7109375" style="0" bestFit="1" customWidth="1"/>
    <col min="3" max="3" width="17.8515625" style="0" customWidth="1"/>
  </cols>
  <sheetData>
    <row r="1" spans="1:5" ht="20.25">
      <c r="A1" s="66" t="s">
        <v>337</v>
      </c>
      <c r="B1" s="67" t="s">
        <v>448</v>
      </c>
      <c r="C1" s="67"/>
      <c r="D1" s="67"/>
      <c r="E1" s="67"/>
    </row>
    <row r="2" spans="1:5" ht="20.25">
      <c r="A2" s="66"/>
      <c r="B2" s="67"/>
      <c r="C2" s="67"/>
      <c r="D2" s="67"/>
      <c r="E2" s="67"/>
    </row>
    <row r="3" spans="1:5" ht="16.5" thickBot="1">
      <c r="A3" s="68" t="s">
        <v>246</v>
      </c>
      <c r="B3" s="68" t="s">
        <v>3</v>
      </c>
      <c r="C3" s="68" t="s">
        <v>1</v>
      </c>
      <c r="D3" s="67"/>
      <c r="E3" s="67"/>
    </row>
    <row r="4" spans="1:5" ht="15.75">
      <c r="A4" s="69" t="s">
        <v>247</v>
      </c>
      <c r="B4" s="67"/>
      <c r="C4" s="67"/>
      <c r="D4" s="67"/>
      <c r="E4" s="67"/>
    </row>
    <row r="5" spans="1:5" ht="15.75">
      <c r="A5" s="67"/>
      <c r="B5" s="67"/>
      <c r="C5" s="67"/>
      <c r="D5" s="67"/>
      <c r="E5" s="67"/>
    </row>
    <row r="6" spans="1:5" ht="15.75">
      <c r="A6" s="70">
        <v>341</v>
      </c>
      <c r="B6" s="67" t="s">
        <v>338</v>
      </c>
      <c r="C6" s="71">
        <v>65</v>
      </c>
      <c r="D6" s="67"/>
      <c r="E6" s="67"/>
    </row>
    <row r="7" spans="1:5" ht="15.75">
      <c r="A7" s="70">
        <v>355</v>
      </c>
      <c r="B7" s="67" t="s">
        <v>339</v>
      </c>
      <c r="C7" s="71">
        <v>0</v>
      </c>
      <c r="D7" s="67"/>
      <c r="E7" s="67"/>
    </row>
    <row r="8" spans="1:5" ht="16.5" thickBot="1">
      <c r="A8" s="70">
        <v>355.02</v>
      </c>
      <c r="B8" s="67" t="s">
        <v>340</v>
      </c>
      <c r="C8" s="72">
        <v>112367.91</v>
      </c>
      <c r="D8" s="67"/>
      <c r="E8" s="67"/>
    </row>
    <row r="9" spans="1:5" ht="15.75">
      <c r="A9" s="67"/>
      <c r="B9" s="67"/>
      <c r="C9" s="67"/>
      <c r="D9" s="67"/>
      <c r="E9" s="67"/>
    </row>
    <row r="10" spans="1:5" ht="15.75">
      <c r="A10" s="67" t="s">
        <v>74</v>
      </c>
      <c r="B10" s="67"/>
      <c r="C10" s="71">
        <f>SUM(C6:C9)</f>
        <v>112432.91</v>
      </c>
      <c r="D10" s="67"/>
      <c r="E10" s="67"/>
    </row>
    <row r="11" spans="1:5" ht="15.75">
      <c r="A11" s="67"/>
      <c r="B11" s="67"/>
      <c r="C11" s="67"/>
      <c r="D11" s="67"/>
      <c r="E11" s="67"/>
    </row>
    <row r="12" spans="1:5" ht="15.75">
      <c r="A12" s="67" t="s">
        <v>75</v>
      </c>
      <c r="B12" s="67"/>
      <c r="C12" s="67"/>
      <c r="D12" s="67"/>
      <c r="E12" s="67"/>
    </row>
    <row r="13" spans="1:5" ht="15.75">
      <c r="A13" s="67"/>
      <c r="B13" s="67"/>
      <c r="C13" s="67"/>
      <c r="D13" s="67"/>
      <c r="E13" s="67"/>
    </row>
    <row r="14" spans="1:5" ht="15.75">
      <c r="A14" s="70">
        <v>406</v>
      </c>
      <c r="B14" s="67" t="s">
        <v>295</v>
      </c>
      <c r="C14" s="71">
        <v>0</v>
      </c>
      <c r="D14" s="67"/>
      <c r="E14" s="67"/>
    </row>
    <row r="15" spans="1:5" ht="15.75">
      <c r="A15" s="70">
        <v>430.74</v>
      </c>
      <c r="B15" s="67" t="s">
        <v>341</v>
      </c>
      <c r="C15" s="71">
        <v>18212.6</v>
      </c>
      <c r="D15" s="67"/>
      <c r="E15" s="67"/>
    </row>
    <row r="16" spans="1:5" ht="15.75">
      <c r="A16" s="70">
        <v>438</v>
      </c>
      <c r="B16" s="67" t="s">
        <v>342</v>
      </c>
      <c r="C16" s="71">
        <v>0</v>
      </c>
      <c r="D16" s="67"/>
      <c r="E16" s="67"/>
    </row>
    <row r="17" spans="1:5" ht="16.5" thickBot="1">
      <c r="A17" s="70">
        <v>438</v>
      </c>
      <c r="B17" s="67" t="s">
        <v>343</v>
      </c>
      <c r="C17" s="72">
        <v>89894.33</v>
      </c>
      <c r="D17" s="67"/>
      <c r="E17" s="67"/>
    </row>
    <row r="18" spans="1:5" ht="15.75">
      <c r="A18" s="67"/>
      <c r="B18" s="67"/>
      <c r="C18" s="67"/>
      <c r="D18" s="67"/>
      <c r="E18" s="67"/>
    </row>
    <row r="19" spans="1:5" ht="15.75">
      <c r="A19" s="67" t="s">
        <v>240</v>
      </c>
      <c r="B19" s="67"/>
      <c r="C19" s="71">
        <f>SUM(C14:C18)</f>
        <v>108106.93</v>
      </c>
      <c r="D19" s="67"/>
      <c r="E19" s="67"/>
    </row>
    <row r="20" spans="1:5" ht="15.75">
      <c r="A20" s="67"/>
      <c r="B20" s="67"/>
      <c r="C20" s="67"/>
      <c r="D20" s="67"/>
      <c r="E20" s="67"/>
    </row>
    <row r="21" spans="1:5" ht="15.75">
      <c r="A21" s="67" t="s">
        <v>74</v>
      </c>
      <c r="B21" s="67"/>
      <c r="C21" s="71">
        <f>C10</f>
        <v>112432.91</v>
      </c>
      <c r="D21" s="67"/>
      <c r="E21" s="67"/>
    </row>
    <row r="22" spans="1:5" ht="15.75">
      <c r="A22" s="67"/>
      <c r="B22" s="67"/>
      <c r="C22" s="67"/>
      <c r="D22" s="67"/>
      <c r="E22" s="67"/>
    </row>
    <row r="23" spans="1:5" ht="15.75">
      <c r="A23" s="67" t="s">
        <v>241</v>
      </c>
      <c r="B23" s="67"/>
      <c r="C23" s="71">
        <f>C21-C19</f>
        <v>4325.9800000000105</v>
      </c>
      <c r="D23" s="67"/>
      <c r="E23" s="67"/>
    </row>
    <row r="24" spans="1:5" ht="15.75">
      <c r="A24" s="67"/>
      <c r="B24" s="67"/>
      <c r="C24" s="67"/>
      <c r="D24" s="67"/>
      <c r="E24" s="67"/>
    </row>
    <row r="25" spans="1:5" ht="15.75">
      <c r="A25" s="67"/>
      <c r="B25" s="67"/>
      <c r="C25" s="67"/>
      <c r="D25" s="67"/>
      <c r="E25" s="67"/>
    </row>
    <row r="26" spans="1:5" ht="15.75">
      <c r="A26" s="67"/>
      <c r="B26" s="67"/>
      <c r="C26" s="67"/>
      <c r="D26" s="67"/>
      <c r="E26" s="67"/>
    </row>
    <row r="27" spans="1:5" ht="15.75">
      <c r="A27" s="67"/>
      <c r="B27" s="67"/>
      <c r="C27" s="67"/>
      <c r="D27" s="67"/>
      <c r="E27" s="67"/>
    </row>
    <row r="28" spans="1:5" ht="15.75">
      <c r="A28" s="67"/>
      <c r="B28" s="67"/>
      <c r="C28" s="67"/>
      <c r="D28" s="67"/>
      <c r="E28" s="67"/>
    </row>
    <row r="29" spans="1:5" ht="15.75">
      <c r="A29" s="67"/>
      <c r="B29" s="67"/>
      <c r="C29" s="67"/>
      <c r="D29" s="67"/>
      <c r="E29" s="67"/>
    </row>
    <row r="30" spans="1:5" ht="15.75">
      <c r="A30" s="67"/>
      <c r="B30" s="67"/>
      <c r="C30" s="67"/>
      <c r="D30" s="67"/>
      <c r="E30" s="67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&amp;L&amp;F&amp;R&amp;P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9"/>
  <sheetViews>
    <sheetView workbookViewId="0" topLeftCell="A1">
      <selection activeCell="A1" sqref="A1"/>
    </sheetView>
  </sheetViews>
  <sheetFormatPr defaultColWidth="9.140625" defaultRowHeight="12.75"/>
  <cols>
    <col min="1" max="1" width="40.57421875" style="0" bestFit="1" customWidth="1"/>
    <col min="2" max="2" width="29.57421875" style="0" bestFit="1" customWidth="1"/>
    <col min="3" max="3" width="23.28125" style="0" customWidth="1"/>
  </cols>
  <sheetData>
    <row r="1" spans="1:4" ht="15.75">
      <c r="A1" s="36" t="s">
        <v>344</v>
      </c>
      <c r="B1" s="36" t="s">
        <v>245</v>
      </c>
      <c r="C1" s="36" t="s">
        <v>448</v>
      </c>
      <c r="D1" s="37"/>
    </row>
    <row r="2" spans="1:4" ht="15.75">
      <c r="A2" s="36"/>
      <c r="B2" s="36"/>
      <c r="D2" s="37"/>
    </row>
    <row r="3" spans="1:4" ht="16.5" thickBot="1">
      <c r="A3" s="73" t="s">
        <v>345</v>
      </c>
      <c r="B3" s="74" t="s">
        <v>3</v>
      </c>
      <c r="C3" s="75" t="s">
        <v>1</v>
      </c>
      <c r="D3" s="57"/>
    </row>
    <row r="4" spans="1:4" ht="15.75">
      <c r="A4" s="76" t="s">
        <v>247</v>
      </c>
      <c r="B4" s="37"/>
      <c r="C4" s="37"/>
      <c r="D4" s="77"/>
    </row>
    <row r="5" spans="1:4" ht="15">
      <c r="A5" s="37"/>
      <c r="B5" s="37"/>
      <c r="C5" s="37"/>
      <c r="D5" s="37"/>
    </row>
    <row r="6" spans="1:4" ht="15.75">
      <c r="A6" s="42">
        <v>341</v>
      </c>
      <c r="B6" s="78" t="s">
        <v>346</v>
      </c>
      <c r="C6" s="79">
        <v>4</v>
      </c>
      <c r="D6" s="37"/>
    </row>
    <row r="7" spans="1:4" ht="15.75">
      <c r="A7" s="42">
        <v>364.1</v>
      </c>
      <c r="B7" s="78" t="s">
        <v>347</v>
      </c>
      <c r="C7" s="79">
        <v>0</v>
      </c>
      <c r="D7" s="37"/>
    </row>
    <row r="8" spans="1:4" ht="15.75">
      <c r="A8" s="42">
        <v>364.19</v>
      </c>
      <c r="B8" s="78" t="s">
        <v>348</v>
      </c>
      <c r="C8" s="79"/>
      <c r="D8" s="37"/>
    </row>
    <row r="9" spans="1:4" ht="15.75">
      <c r="A9" s="42">
        <v>364.19</v>
      </c>
      <c r="B9" s="78" t="s">
        <v>349</v>
      </c>
      <c r="C9" s="79"/>
      <c r="D9" s="37"/>
    </row>
    <row r="10" spans="1:4" ht="15.75">
      <c r="A10" s="42">
        <v>364.2</v>
      </c>
      <c r="B10" s="78" t="s">
        <v>350</v>
      </c>
      <c r="C10" s="79">
        <v>5120</v>
      </c>
      <c r="D10" s="37"/>
    </row>
    <row r="11" spans="1:4" ht="15.75">
      <c r="A11" s="42">
        <v>392</v>
      </c>
      <c r="B11" s="78" t="s">
        <v>351</v>
      </c>
      <c r="C11" s="80">
        <v>0</v>
      </c>
      <c r="D11" s="37"/>
    </row>
    <row r="12" spans="1:4" ht="15.75">
      <c r="A12" s="42"/>
      <c r="B12" s="78"/>
      <c r="C12" s="81"/>
      <c r="D12" s="37"/>
    </row>
    <row r="13" spans="1:4" ht="15.75">
      <c r="A13" s="42" t="s">
        <v>352</v>
      </c>
      <c r="B13" s="78"/>
      <c r="C13" s="82">
        <f>SUM(C6:C12)</f>
        <v>5124</v>
      </c>
      <c r="D13" s="37"/>
    </row>
    <row r="14" spans="1:4" ht="15.75">
      <c r="A14" s="42"/>
      <c r="B14" s="52"/>
      <c r="C14" s="82"/>
      <c r="D14" s="37"/>
    </row>
    <row r="15" spans="1:4" ht="15.75">
      <c r="A15" s="42" t="s">
        <v>74</v>
      </c>
      <c r="B15" s="52"/>
      <c r="C15" s="82">
        <f>C13</f>
        <v>5124</v>
      </c>
      <c r="D15" s="37"/>
    </row>
    <row r="16" spans="2:4" ht="15">
      <c r="B16" s="37"/>
      <c r="C16" s="62"/>
      <c r="D16" s="37"/>
    </row>
    <row r="17" spans="1:4" ht="15.75">
      <c r="A17" s="41" t="s">
        <v>75</v>
      </c>
      <c r="B17" s="37"/>
      <c r="C17" s="62"/>
      <c r="D17" s="37"/>
    </row>
    <row r="18" spans="1:4" ht="15.75">
      <c r="A18" s="51">
        <v>400</v>
      </c>
      <c r="B18" s="83" t="s">
        <v>353</v>
      </c>
      <c r="C18" s="62"/>
      <c r="D18" s="37"/>
    </row>
    <row r="19" spans="1:4" ht="15.75">
      <c r="A19" s="42">
        <v>400</v>
      </c>
      <c r="B19" s="78" t="s">
        <v>354</v>
      </c>
      <c r="C19" s="79"/>
      <c r="D19" s="37"/>
    </row>
    <row r="20" spans="1:4" ht="15.75">
      <c r="A20" s="42">
        <v>400.1</v>
      </c>
      <c r="B20" s="78" t="s">
        <v>80</v>
      </c>
      <c r="C20" s="84"/>
      <c r="D20" s="37"/>
    </row>
    <row r="21" spans="1:4" ht="15.75">
      <c r="A21" s="42">
        <v>404.31</v>
      </c>
      <c r="B21" s="78" t="s">
        <v>258</v>
      </c>
      <c r="C21" s="79"/>
      <c r="D21" s="37"/>
    </row>
    <row r="22" spans="1:4" ht="15.75">
      <c r="A22" s="42">
        <v>405.2</v>
      </c>
      <c r="B22" s="78" t="s">
        <v>288</v>
      </c>
      <c r="C22" s="79"/>
      <c r="D22" s="37"/>
    </row>
    <row r="23" spans="1:4" ht="15.75">
      <c r="A23" s="42">
        <v>405.21</v>
      </c>
      <c r="B23" s="78" t="s">
        <v>89</v>
      </c>
      <c r="C23" s="80">
        <v>0</v>
      </c>
      <c r="D23" s="37"/>
    </row>
    <row r="24" spans="1:4" ht="15.75">
      <c r="A24" s="42"/>
      <c r="B24" s="78"/>
      <c r="C24" s="85"/>
      <c r="D24" s="37"/>
    </row>
    <row r="25" spans="1:4" ht="15.75">
      <c r="A25" s="51" t="s">
        <v>355</v>
      </c>
      <c r="B25" s="78"/>
      <c r="C25" s="82">
        <f>SUM(C19:C24)</f>
        <v>0</v>
      </c>
      <c r="D25" s="37"/>
    </row>
    <row r="26" spans="1:4" ht="15">
      <c r="A26" s="37"/>
      <c r="B26" s="37"/>
      <c r="C26" s="62"/>
      <c r="D26" s="37"/>
    </row>
    <row r="27" spans="1:4" ht="15.75">
      <c r="A27" s="51">
        <v>429</v>
      </c>
      <c r="B27" s="48" t="s">
        <v>356</v>
      </c>
      <c r="C27" s="62"/>
      <c r="D27" s="37"/>
    </row>
    <row r="28" spans="1:4" ht="15.75">
      <c r="A28" s="42">
        <v>429.01</v>
      </c>
      <c r="B28" s="78" t="s">
        <v>357</v>
      </c>
      <c r="C28" s="79">
        <v>0</v>
      </c>
      <c r="D28" s="37"/>
    </row>
    <row r="29" spans="1:4" ht="15.75">
      <c r="A29" s="42">
        <v>429.1</v>
      </c>
      <c r="B29" s="78" t="s">
        <v>311</v>
      </c>
      <c r="C29" s="79">
        <v>0</v>
      </c>
      <c r="D29" s="37"/>
    </row>
    <row r="30" spans="1:4" ht="15.75">
      <c r="A30" s="42">
        <v>429.13</v>
      </c>
      <c r="B30" s="78" t="s">
        <v>358</v>
      </c>
      <c r="C30" s="79">
        <v>0</v>
      </c>
      <c r="D30" s="37"/>
    </row>
    <row r="31" spans="1:4" ht="15.75">
      <c r="A31" s="42">
        <v>429.22</v>
      </c>
      <c r="B31" s="78" t="s">
        <v>359</v>
      </c>
      <c r="C31" s="79">
        <v>0</v>
      </c>
      <c r="D31" s="37"/>
    </row>
    <row r="32" spans="1:4" ht="15.75">
      <c r="A32" s="42">
        <v>429.31</v>
      </c>
      <c r="B32" s="78" t="s">
        <v>360</v>
      </c>
      <c r="C32" s="79">
        <v>0</v>
      </c>
      <c r="D32" s="37"/>
    </row>
    <row r="33" spans="1:4" ht="15.75">
      <c r="A33" s="42">
        <v>429.36</v>
      </c>
      <c r="B33" s="78" t="s">
        <v>361</v>
      </c>
      <c r="C33" s="79">
        <v>0</v>
      </c>
      <c r="D33" s="37"/>
    </row>
    <row r="34" spans="1:4" ht="15.75">
      <c r="A34" s="42">
        <v>429.37</v>
      </c>
      <c r="B34" s="78" t="s">
        <v>313</v>
      </c>
      <c r="C34" s="79">
        <v>0</v>
      </c>
      <c r="D34" s="37"/>
    </row>
    <row r="35" spans="1:4" ht="15.75">
      <c r="A35" s="86"/>
      <c r="B35" s="78"/>
      <c r="C35" s="81"/>
      <c r="D35" s="37"/>
    </row>
    <row r="36" spans="1:4" ht="15.75">
      <c r="A36" s="51" t="s">
        <v>362</v>
      </c>
      <c r="B36" s="78"/>
      <c r="C36" s="82">
        <f>SUM(C28:C35)</f>
        <v>0</v>
      </c>
      <c r="D36" s="37"/>
    </row>
    <row r="37" spans="1:4" ht="15">
      <c r="A37" s="37"/>
      <c r="B37" s="37"/>
      <c r="C37" s="62"/>
      <c r="D37" s="37"/>
    </row>
    <row r="38" spans="1:4" ht="15.75">
      <c r="A38" s="51">
        <v>471</v>
      </c>
      <c r="B38" s="83" t="s">
        <v>363</v>
      </c>
      <c r="C38" s="62"/>
      <c r="D38" s="37"/>
    </row>
    <row r="39" spans="1:4" ht="15.75">
      <c r="A39" s="42">
        <v>471.3</v>
      </c>
      <c r="B39" s="78" t="s">
        <v>364</v>
      </c>
      <c r="C39" s="79">
        <v>5272</v>
      </c>
      <c r="D39" s="37"/>
    </row>
    <row r="40" spans="1:4" ht="15.75">
      <c r="A40" s="42">
        <v>471.31</v>
      </c>
      <c r="B40" s="78" t="s">
        <v>328</v>
      </c>
      <c r="C40" s="79"/>
      <c r="D40" s="37"/>
    </row>
    <row r="41" spans="1:4" ht="15.75">
      <c r="A41" s="42">
        <v>471</v>
      </c>
      <c r="B41" s="78" t="s">
        <v>365</v>
      </c>
      <c r="C41" s="79">
        <v>0</v>
      </c>
      <c r="D41" s="37"/>
    </row>
    <row r="42" spans="1:4" ht="15.75">
      <c r="A42" s="42"/>
      <c r="B42" s="78"/>
      <c r="C42" s="79"/>
      <c r="D42" s="37"/>
    </row>
    <row r="43" spans="1:4" ht="15.75">
      <c r="A43" s="51" t="s">
        <v>366</v>
      </c>
      <c r="B43" s="78"/>
      <c r="C43" s="82">
        <f>SUM(C39:C42)</f>
        <v>5272</v>
      </c>
      <c r="D43" s="37"/>
    </row>
    <row r="44" spans="1:4" ht="15">
      <c r="A44" s="37"/>
      <c r="B44" s="37"/>
      <c r="C44" s="62"/>
      <c r="D44" s="37"/>
    </row>
    <row r="45" spans="1:4" ht="15.75">
      <c r="A45" s="51">
        <v>472</v>
      </c>
      <c r="B45" s="48" t="s">
        <v>367</v>
      </c>
      <c r="C45" s="62"/>
      <c r="D45" s="37"/>
    </row>
    <row r="46" spans="1:4" ht="15.75">
      <c r="A46" s="42">
        <v>472.3</v>
      </c>
      <c r="B46" s="43" t="s">
        <v>368</v>
      </c>
      <c r="C46" s="85">
        <v>370</v>
      </c>
      <c r="D46" s="37"/>
    </row>
    <row r="47" spans="1:4" ht="15.75">
      <c r="A47" s="42">
        <v>472.31</v>
      </c>
      <c r="B47" s="78" t="s">
        <v>369</v>
      </c>
      <c r="C47" s="79"/>
      <c r="D47" s="37"/>
    </row>
    <row r="48" spans="1:4" ht="15.75">
      <c r="A48" s="42">
        <v>472</v>
      </c>
      <c r="B48" s="78" t="s">
        <v>370</v>
      </c>
      <c r="C48" s="87">
        <v>0</v>
      </c>
      <c r="D48" s="37"/>
    </row>
    <row r="49" spans="1:4" ht="15.75">
      <c r="A49" s="42"/>
      <c r="B49" s="78"/>
      <c r="C49" s="85"/>
      <c r="D49" s="37"/>
    </row>
    <row r="50" spans="1:4" ht="15.75">
      <c r="A50" s="51" t="s">
        <v>371</v>
      </c>
      <c r="B50" s="78"/>
      <c r="C50" s="82">
        <f>SUM(C46:C49)</f>
        <v>370</v>
      </c>
      <c r="D50" s="37"/>
    </row>
    <row r="51" spans="1:4" ht="15.75">
      <c r="A51" s="51"/>
      <c r="B51" s="52"/>
      <c r="C51" s="88"/>
      <c r="D51" s="37"/>
    </row>
    <row r="52" spans="1:4" ht="15.75">
      <c r="A52" s="51">
        <v>492</v>
      </c>
      <c r="B52" s="50" t="s">
        <v>277</v>
      </c>
      <c r="C52" s="80">
        <v>0</v>
      </c>
      <c r="D52" s="37"/>
    </row>
    <row r="53" spans="1:4" ht="15.75">
      <c r="A53" s="51" t="s">
        <v>372</v>
      </c>
      <c r="B53" s="37"/>
      <c r="C53" s="80">
        <f>SUM(C52:C52)</f>
        <v>0</v>
      </c>
      <c r="D53" s="37"/>
    </row>
    <row r="54" spans="1:4" ht="15">
      <c r="A54" s="37"/>
      <c r="B54" s="37"/>
      <c r="C54" s="81"/>
      <c r="D54" s="37"/>
    </row>
    <row r="55" spans="1:4" ht="15.75">
      <c r="A55" s="48" t="s">
        <v>240</v>
      </c>
      <c r="B55" s="37"/>
      <c r="C55" s="61">
        <f>C25+C36+C43+C50+C53</f>
        <v>5642</v>
      </c>
      <c r="D55" s="37"/>
    </row>
    <row r="56" spans="1:4" ht="15">
      <c r="A56" s="37"/>
      <c r="B56" s="37"/>
      <c r="C56" s="62"/>
      <c r="D56" s="37"/>
    </row>
    <row r="57" spans="1:4" ht="15.75">
      <c r="A57" s="48" t="s">
        <v>74</v>
      </c>
      <c r="B57" s="37"/>
      <c r="C57" s="63">
        <f>C15</f>
        <v>5124</v>
      </c>
      <c r="D57" s="37"/>
    </row>
    <row r="58" spans="1:4" ht="15">
      <c r="A58" s="37"/>
      <c r="B58" s="37"/>
      <c r="C58" s="37"/>
      <c r="D58" s="37"/>
    </row>
    <row r="59" spans="1:4" ht="15.75">
      <c r="A59" s="37"/>
      <c r="B59" s="37"/>
      <c r="C59" s="82">
        <f>C57-C55</f>
        <v>-518</v>
      </c>
      <c r="D59" s="89" t="s">
        <v>373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&amp;L&amp;F&amp;R&amp;P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90"/>
  <sheetViews>
    <sheetView workbookViewId="0" topLeftCell="A1">
      <selection activeCell="A3" sqref="A3"/>
    </sheetView>
  </sheetViews>
  <sheetFormatPr defaultColWidth="9.140625" defaultRowHeight="12.75"/>
  <cols>
    <col min="1" max="1" width="54.00390625" style="0" bestFit="1" customWidth="1"/>
    <col min="2" max="2" width="12.28125" style="0" customWidth="1"/>
    <col min="3" max="3" width="13.140625" style="0" customWidth="1"/>
    <col min="4" max="4" width="12.28125" style="0" customWidth="1"/>
  </cols>
  <sheetData>
    <row r="1" spans="1:4" ht="15.75">
      <c r="A1" s="90" t="s">
        <v>442</v>
      </c>
      <c r="B1" s="90" t="s">
        <v>448</v>
      </c>
      <c r="C1" s="91"/>
      <c r="D1" s="91"/>
    </row>
    <row r="2" spans="1:4" ht="15.75">
      <c r="A2" s="90"/>
      <c r="B2" s="92"/>
      <c r="C2" s="92"/>
      <c r="D2" s="93"/>
    </row>
    <row r="3" spans="1:4" ht="15.75">
      <c r="A3" s="90"/>
      <c r="B3" s="92"/>
      <c r="C3" s="92"/>
      <c r="D3" s="93"/>
    </row>
    <row r="4" spans="1:4" ht="15">
      <c r="A4" s="94" t="s">
        <v>374</v>
      </c>
      <c r="B4" s="92">
        <v>2014</v>
      </c>
      <c r="C4" s="92">
        <v>2015</v>
      </c>
      <c r="D4" s="93" t="s">
        <v>375</v>
      </c>
    </row>
    <row r="5" spans="1:4" ht="12.75">
      <c r="A5" s="95" t="s">
        <v>376</v>
      </c>
      <c r="B5" s="91"/>
      <c r="C5" s="91"/>
      <c r="D5" s="91"/>
    </row>
    <row r="6" spans="1:4" ht="12.75">
      <c r="A6" s="96" t="s">
        <v>377</v>
      </c>
      <c r="B6" s="97">
        <v>300000</v>
      </c>
      <c r="C6" s="97">
        <v>300000</v>
      </c>
      <c r="D6" s="97">
        <f>C6-B6</f>
        <v>0</v>
      </c>
    </row>
    <row r="7" spans="1:4" ht="12.75">
      <c r="A7" s="96" t="s">
        <v>378</v>
      </c>
      <c r="B7" s="98">
        <v>170652</v>
      </c>
      <c r="C7" s="97">
        <v>170000</v>
      </c>
      <c r="D7" s="97">
        <f aca="true" t="shared" si="0" ref="D7:D21">C7-B7</f>
        <v>-652</v>
      </c>
    </row>
    <row r="8" spans="1:4" ht="12.75">
      <c r="A8" s="96" t="s">
        <v>10</v>
      </c>
      <c r="B8" s="98">
        <v>25000</v>
      </c>
      <c r="C8" s="97">
        <v>25000</v>
      </c>
      <c r="D8" s="97">
        <f t="shared" si="0"/>
        <v>0</v>
      </c>
    </row>
    <row r="9" spans="1:4" ht="12.75">
      <c r="A9" s="96" t="s">
        <v>379</v>
      </c>
      <c r="B9" s="98">
        <v>19800</v>
      </c>
      <c r="C9" s="97">
        <v>23800</v>
      </c>
      <c r="D9" s="97">
        <f t="shared" si="0"/>
        <v>4000</v>
      </c>
    </row>
    <row r="10" spans="1:10" ht="12.75">
      <c r="A10" s="99" t="s">
        <v>339</v>
      </c>
      <c r="B10" s="98">
        <v>30200</v>
      </c>
      <c r="C10" s="97">
        <v>27078</v>
      </c>
      <c r="D10" s="97">
        <f t="shared" si="0"/>
        <v>-3122</v>
      </c>
      <c r="J10" s="91"/>
    </row>
    <row r="11" spans="1:4" ht="12.75">
      <c r="A11" s="95" t="s">
        <v>380</v>
      </c>
      <c r="B11" s="98"/>
      <c r="D11" s="98"/>
    </row>
    <row r="12" spans="1:4" ht="12.75">
      <c r="A12" s="96" t="s">
        <v>381</v>
      </c>
      <c r="B12" s="98">
        <v>20000</v>
      </c>
      <c r="C12" s="97">
        <v>21150</v>
      </c>
      <c r="D12" s="98">
        <f t="shared" si="0"/>
        <v>1150</v>
      </c>
    </row>
    <row r="13" spans="1:4" ht="12.75">
      <c r="A13" s="100" t="s">
        <v>382</v>
      </c>
      <c r="B13" s="98">
        <v>10500</v>
      </c>
      <c r="C13" s="97">
        <v>11500</v>
      </c>
      <c r="D13" s="98">
        <f t="shared" si="0"/>
        <v>1000</v>
      </c>
    </row>
    <row r="14" spans="1:4" ht="12.75">
      <c r="A14" s="100" t="s">
        <v>383</v>
      </c>
      <c r="B14" s="98">
        <v>8900</v>
      </c>
      <c r="C14" s="97">
        <v>10600</v>
      </c>
      <c r="D14" s="98">
        <f t="shared" si="0"/>
        <v>1700</v>
      </c>
    </row>
    <row r="15" spans="1:4" ht="12.75">
      <c r="A15" s="100" t="s">
        <v>384</v>
      </c>
      <c r="B15" s="98">
        <v>4150</v>
      </c>
      <c r="C15" s="97">
        <v>8000</v>
      </c>
      <c r="D15" s="98">
        <f t="shared" si="0"/>
        <v>3850</v>
      </c>
    </row>
    <row r="16" spans="1:4" ht="12.75">
      <c r="A16" s="101" t="s">
        <v>385</v>
      </c>
      <c r="B16" s="98"/>
      <c r="D16" s="98"/>
    </row>
    <row r="17" spans="1:4" ht="12.75">
      <c r="A17" s="100" t="s">
        <v>386</v>
      </c>
      <c r="B17" s="98">
        <v>5300</v>
      </c>
      <c r="C17" s="97">
        <v>5400</v>
      </c>
      <c r="D17" s="98">
        <f t="shared" si="0"/>
        <v>100</v>
      </c>
    </row>
    <row r="18" spans="1:4" ht="12.75">
      <c r="A18" s="100" t="s">
        <v>387</v>
      </c>
      <c r="B18" s="98">
        <v>14075</v>
      </c>
      <c r="C18" s="97">
        <v>0</v>
      </c>
      <c r="D18" s="98">
        <f t="shared" si="0"/>
        <v>-14075</v>
      </c>
    </row>
    <row r="19" spans="1:4" ht="12.75">
      <c r="A19" s="101" t="s">
        <v>346</v>
      </c>
      <c r="B19" s="102">
        <v>4000</v>
      </c>
      <c r="C19" s="139">
        <v>2500</v>
      </c>
      <c r="D19" s="102">
        <f t="shared" si="0"/>
        <v>-1500</v>
      </c>
    </row>
    <row r="20" spans="1:4" ht="12.75">
      <c r="A20" s="103" t="s">
        <v>388</v>
      </c>
      <c r="B20" s="104">
        <f>SUM(B6:B19)</f>
        <v>612577</v>
      </c>
      <c r="C20" s="138">
        <f>SUM(C6:C19)</f>
        <v>605028</v>
      </c>
      <c r="D20" s="98">
        <f t="shared" si="0"/>
        <v>-7549</v>
      </c>
    </row>
    <row r="21" spans="1:4" ht="12.75">
      <c r="A21" s="105" t="s">
        <v>389</v>
      </c>
      <c r="B21" s="102"/>
      <c r="D21" s="98">
        <f t="shared" si="0"/>
        <v>0</v>
      </c>
    </row>
    <row r="22" spans="1:4" ht="13.5" thickBot="1">
      <c r="A22" s="106" t="s">
        <v>390</v>
      </c>
      <c r="B22" s="107">
        <f>SUM(B20:B21)</f>
        <v>612577</v>
      </c>
      <c r="C22" s="140">
        <f>C20</f>
        <v>605028</v>
      </c>
      <c r="D22" s="107">
        <f>SUM(D20:D21)</f>
        <v>-7549</v>
      </c>
    </row>
    <row r="23" spans="1:4" ht="13.5" thickTop="1">
      <c r="A23" s="108"/>
      <c r="B23" s="91"/>
      <c r="C23" s="91"/>
      <c r="D23" s="91"/>
    </row>
    <row r="24" spans="1:4" ht="15">
      <c r="A24" s="94" t="s">
        <v>391</v>
      </c>
      <c r="B24" s="91"/>
      <c r="C24" s="91"/>
      <c r="D24" s="91"/>
    </row>
    <row r="25" spans="1:7" ht="12.75">
      <c r="A25" s="109" t="s">
        <v>392</v>
      </c>
      <c r="B25" s="97">
        <v>5625</v>
      </c>
      <c r="C25" s="97">
        <v>5625</v>
      </c>
      <c r="D25" s="97">
        <f aca="true" t="shared" si="1" ref="D25:D39">C25-B25</f>
        <v>0</v>
      </c>
      <c r="G25" s="98"/>
    </row>
    <row r="26" spans="1:7" ht="12.75">
      <c r="A26" s="109" t="s">
        <v>444</v>
      </c>
      <c r="B26" s="97">
        <v>5800</v>
      </c>
      <c r="C26" s="97">
        <v>3700</v>
      </c>
      <c r="D26" s="97">
        <f t="shared" si="1"/>
        <v>-2100</v>
      </c>
      <c r="G26" s="98"/>
    </row>
    <row r="27" spans="1:7" ht="12.75">
      <c r="A27" s="109" t="s">
        <v>393</v>
      </c>
      <c r="B27" s="98">
        <v>10000</v>
      </c>
      <c r="C27" s="97">
        <v>5500</v>
      </c>
      <c r="D27" s="97">
        <f t="shared" si="1"/>
        <v>-4500</v>
      </c>
      <c r="G27" s="98"/>
    </row>
    <row r="28" spans="1:7" ht="12.75">
      <c r="A28" s="110" t="s">
        <v>394</v>
      </c>
      <c r="B28" s="98">
        <v>66402</v>
      </c>
      <c r="C28" s="97">
        <v>69212</v>
      </c>
      <c r="D28" s="97">
        <f t="shared" si="1"/>
        <v>2810</v>
      </c>
      <c r="G28" s="98"/>
    </row>
    <row r="29" spans="1:7" ht="12.75">
      <c r="A29" s="109" t="s">
        <v>443</v>
      </c>
      <c r="B29" s="98">
        <v>0</v>
      </c>
      <c r="C29" s="97">
        <v>8000</v>
      </c>
      <c r="D29" s="97">
        <f t="shared" si="1"/>
        <v>8000</v>
      </c>
      <c r="G29" s="98"/>
    </row>
    <row r="30" spans="1:7" ht="12.75">
      <c r="A30" s="109" t="s">
        <v>395</v>
      </c>
      <c r="B30" s="98">
        <v>11400</v>
      </c>
      <c r="C30" s="97">
        <v>8200</v>
      </c>
      <c r="D30" s="97">
        <f t="shared" si="1"/>
        <v>-3200</v>
      </c>
      <c r="G30" s="98"/>
    </row>
    <row r="31" spans="1:7" ht="12.75">
      <c r="A31" s="109" t="s">
        <v>396</v>
      </c>
      <c r="B31" s="98">
        <v>6500</v>
      </c>
      <c r="C31" s="97">
        <v>6500</v>
      </c>
      <c r="D31" s="97">
        <f t="shared" si="1"/>
        <v>0</v>
      </c>
      <c r="G31" s="98"/>
    </row>
    <row r="32" spans="1:7" ht="12.75">
      <c r="A32" s="110" t="s">
        <v>397</v>
      </c>
      <c r="B32" s="98">
        <v>8150</v>
      </c>
      <c r="C32" s="97">
        <v>8185</v>
      </c>
      <c r="D32" s="97">
        <f t="shared" si="1"/>
        <v>35</v>
      </c>
      <c r="G32" s="98"/>
    </row>
    <row r="33" spans="1:7" ht="12.75">
      <c r="A33" s="110" t="s">
        <v>398</v>
      </c>
      <c r="B33" s="98">
        <v>17020</v>
      </c>
      <c r="C33" s="97">
        <v>17070</v>
      </c>
      <c r="D33" s="97">
        <f t="shared" si="1"/>
        <v>50</v>
      </c>
      <c r="G33" s="98"/>
    </row>
    <row r="34" spans="1:7" ht="12.75">
      <c r="A34" s="109" t="s">
        <v>399</v>
      </c>
      <c r="B34" s="98">
        <v>16000</v>
      </c>
      <c r="C34" s="97">
        <v>29000</v>
      </c>
      <c r="D34" s="97">
        <f t="shared" si="1"/>
        <v>13000</v>
      </c>
      <c r="G34" s="98"/>
    </row>
    <row r="35" spans="1:7" ht="12.75">
      <c r="A35" s="109" t="s">
        <v>400</v>
      </c>
      <c r="B35" s="98">
        <v>3900</v>
      </c>
      <c r="C35" s="97">
        <v>3900</v>
      </c>
      <c r="D35" s="97">
        <f t="shared" si="1"/>
        <v>0</v>
      </c>
      <c r="G35" s="98"/>
    </row>
    <row r="36" spans="1:7" ht="12.75">
      <c r="A36" s="109" t="s">
        <v>401</v>
      </c>
      <c r="B36" s="98"/>
      <c r="D36" s="97"/>
      <c r="G36" s="98"/>
    </row>
    <row r="37" spans="1:7" ht="12.75">
      <c r="A37" s="111" t="s">
        <v>402</v>
      </c>
      <c r="B37" s="98">
        <v>23200</v>
      </c>
      <c r="C37" s="97">
        <v>25000</v>
      </c>
      <c r="D37" s="97">
        <f t="shared" si="1"/>
        <v>1800</v>
      </c>
      <c r="E37" s="112"/>
      <c r="G37" s="98"/>
    </row>
    <row r="38" spans="1:7" ht="12.75">
      <c r="A38" s="111" t="s">
        <v>403</v>
      </c>
      <c r="B38" s="98">
        <v>139489</v>
      </c>
      <c r="C38" s="97">
        <v>122616</v>
      </c>
      <c r="D38" s="97">
        <f t="shared" si="1"/>
        <v>-16873</v>
      </c>
      <c r="E38" s="112"/>
      <c r="G38" s="98"/>
    </row>
    <row r="39" spans="1:7" ht="12.75">
      <c r="A39" s="113" t="s">
        <v>404</v>
      </c>
      <c r="B39" s="98">
        <v>69675</v>
      </c>
      <c r="C39" s="97">
        <v>66710</v>
      </c>
      <c r="D39" s="97">
        <f t="shared" si="1"/>
        <v>-2965</v>
      </c>
      <c r="G39" s="91"/>
    </row>
    <row r="40" spans="1:7" ht="15">
      <c r="A40" s="94" t="s">
        <v>391</v>
      </c>
      <c r="B40" s="91"/>
      <c r="C40" s="91"/>
      <c r="D40" s="98"/>
      <c r="G40" s="91"/>
    </row>
    <row r="41" spans="1:7" ht="12.75">
      <c r="A41" s="113"/>
      <c r="B41" s="91"/>
      <c r="C41" s="91"/>
      <c r="D41" s="98"/>
      <c r="G41" s="98"/>
    </row>
    <row r="42" spans="1:7" ht="12.75">
      <c r="A42" s="111" t="s">
        <v>405</v>
      </c>
      <c r="B42" s="98">
        <v>0</v>
      </c>
      <c r="C42" s="97">
        <v>0</v>
      </c>
      <c r="D42" s="98">
        <f aca="true" t="shared" si="2" ref="D42:D56">C42-B42</f>
        <v>0</v>
      </c>
      <c r="G42" s="98"/>
    </row>
    <row r="43" spans="1:7" ht="12.75">
      <c r="A43" s="109" t="s">
        <v>406</v>
      </c>
      <c r="B43" s="98"/>
      <c r="D43" s="98"/>
      <c r="G43" s="98"/>
    </row>
    <row r="44" spans="1:7" ht="12.75">
      <c r="A44" s="111" t="s">
        <v>407</v>
      </c>
      <c r="B44" s="98">
        <v>58680</v>
      </c>
      <c r="C44" s="97">
        <v>55240</v>
      </c>
      <c r="D44" s="98">
        <f t="shared" si="2"/>
        <v>-3440</v>
      </c>
      <c r="G44" s="98"/>
    </row>
    <row r="45" spans="1:7" ht="12.75">
      <c r="A45" s="111" t="s">
        <v>408</v>
      </c>
      <c r="B45" s="98">
        <v>56500</v>
      </c>
      <c r="C45" s="97">
        <v>63128</v>
      </c>
      <c r="D45" s="98">
        <f t="shared" si="2"/>
        <v>6628</v>
      </c>
      <c r="G45" s="98"/>
    </row>
    <row r="46" spans="1:7" ht="12.75">
      <c r="A46" s="113" t="s">
        <v>409</v>
      </c>
      <c r="B46" s="98">
        <v>8525</v>
      </c>
      <c r="C46" s="97">
        <v>11550</v>
      </c>
      <c r="D46" s="98">
        <f t="shared" si="2"/>
        <v>3025</v>
      </c>
      <c r="G46" s="98"/>
    </row>
    <row r="47" spans="1:7" ht="12.75">
      <c r="A47" s="111" t="s">
        <v>410</v>
      </c>
      <c r="B47" s="98">
        <v>2325</v>
      </c>
      <c r="C47" s="97">
        <v>2325</v>
      </c>
      <c r="D47" s="98">
        <f t="shared" si="2"/>
        <v>0</v>
      </c>
      <c r="G47" s="98"/>
    </row>
    <row r="48" spans="1:7" ht="12.75">
      <c r="A48" s="111" t="s">
        <v>411</v>
      </c>
      <c r="B48" s="98">
        <v>0</v>
      </c>
      <c r="C48" s="97">
        <v>0</v>
      </c>
      <c r="D48" s="98">
        <f t="shared" si="2"/>
        <v>0</v>
      </c>
      <c r="G48" s="91"/>
    </row>
    <row r="49" spans="1:7" ht="12.75">
      <c r="A49" s="109" t="s">
        <v>412</v>
      </c>
      <c r="B49" s="98"/>
      <c r="D49" s="98"/>
      <c r="G49" s="98"/>
    </row>
    <row r="50" spans="1:7" ht="12.75">
      <c r="A50" s="111" t="s">
        <v>413</v>
      </c>
      <c r="B50" s="98">
        <v>16540</v>
      </c>
      <c r="C50" s="97">
        <v>19730</v>
      </c>
      <c r="D50" s="98">
        <f t="shared" si="2"/>
        <v>3190</v>
      </c>
      <c r="E50" s="114"/>
      <c r="G50" s="98"/>
    </row>
    <row r="51" spans="1:7" ht="12.75">
      <c r="A51" s="111" t="s">
        <v>414</v>
      </c>
      <c r="B51" s="98">
        <v>5037</v>
      </c>
      <c r="C51" s="97">
        <v>875</v>
      </c>
      <c r="D51" s="98">
        <f t="shared" si="2"/>
        <v>-4162</v>
      </c>
      <c r="E51" s="114"/>
      <c r="G51" s="98"/>
    </row>
    <row r="52" spans="1:7" ht="12.75">
      <c r="A52" s="111" t="s">
        <v>415</v>
      </c>
      <c r="B52" s="98">
        <v>25497</v>
      </c>
      <c r="C52" s="97">
        <v>18102</v>
      </c>
      <c r="D52" s="98">
        <f t="shared" si="2"/>
        <v>-7395</v>
      </c>
      <c r="G52" s="98"/>
    </row>
    <row r="53" spans="1:7" ht="12.75">
      <c r="A53" s="111" t="s">
        <v>416</v>
      </c>
      <c r="B53" s="98">
        <v>34450</v>
      </c>
      <c r="C53" s="97">
        <v>41100</v>
      </c>
      <c r="D53" s="98">
        <f t="shared" si="2"/>
        <v>6650</v>
      </c>
      <c r="G53" s="98"/>
    </row>
    <row r="54" spans="1:4" ht="12.75">
      <c r="A54" s="109" t="s">
        <v>417</v>
      </c>
      <c r="B54" s="98">
        <v>8200</v>
      </c>
      <c r="C54" s="97">
        <v>8200</v>
      </c>
      <c r="D54" s="98">
        <f t="shared" si="2"/>
        <v>0</v>
      </c>
    </row>
    <row r="55" spans="1:4" ht="12.75">
      <c r="A55" s="109" t="s">
        <v>418</v>
      </c>
      <c r="B55" s="98">
        <v>0</v>
      </c>
      <c r="D55" s="98">
        <f t="shared" si="2"/>
        <v>0</v>
      </c>
    </row>
    <row r="56" spans="1:4" ht="12.75">
      <c r="A56" s="109" t="s">
        <v>277</v>
      </c>
      <c r="B56" s="102">
        <v>0</v>
      </c>
      <c r="C56" s="141"/>
      <c r="D56" s="102">
        <f t="shared" si="2"/>
        <v>0</v>
      </c>
    </row>
    <row r="57" spans="1:4" ht="12.75">
      <c r="A57" s="115" t="s">
        <v>419</v>
      </c>
      <c r="B57" s="104">
        <f>SUM(B25:B56)</f>
        <v>598915</v>
      </c>
      <c r="C57" s="138">
        <f>SUM(C25:C56)</f>
        <v>599468</v>
      </c>
      <c r="D57" s="116">
        <f>SUM(D25:D56)</f>
        <v>553</v>
      </c>
    </row>
    <row r="58" spans="1:4" ht="12.75">
      <c r="A58" s="117" t="s">
        <v>420</v>
      </c>
      <c r="B58" s="118">
        <f>B20</f>
        <v>612577</v>
      </c>
      <c r="C58" s="142">
        <f>C22</f>
        <v>605028</v>
      </c>
      <c r="D58" s="102">
        <f>D20</f>
        <v>-7549</v>
      </c>
    </row>
    <row r="59" spans="1:4" ht="13.5" thickBot="1">
      <c r="A59" s="119" t="s">
        <v>421</v>
      </c>
      <c r="B59" s="120">
        <f>B58-B57</f>
        <v>13662</v>
      </c>
      <c r="C59" s="143">
        <f>C58-C57</f>
        <v>5560</v>
      </c>
      <c r="D59" s="121">
        <f>D58-D57</f>
        <v>-8102</v>
      </c>
    </row>
    <row r="60" spans="1:4" ht="13.5" thickTop="1">
      <c r="A60" s="122"/>
      <c r="B60" s="91"/>
      <c r="C60" s="91"/>
      <c r="D60" s="91"/>
    </row>
    <row r="61" spans="1:4" ht="12.75">
      <c r="A61" s="123"/>
      <c r="B61" s="91"/>
      <c r="C61" s="91"/>
      <c r="D61" s="91"/>
    </row>
    <row r="62" spans="1:4" ht="15">
      <c r="A62" s="124" t="s">
        <v>422</v>
      </c>
      <c r="B62" s="91"/>
      <c r="C62" s="91"/>
      <c r="D62" s="91"/>
    </row>
    <row r="63" spans="1:4" ht="12.75">
      <c r="A63" s="125" t="s">
        <v>423</v>
      </c>
      <c r="B63" s="91"/>
      <c r="C63" s="91"/>
      <c r="D63" s="91"/>
    </row>
    <row r="64" spans="1:4" ht="12.75">
      <c r="A64" s="126" t="s">
        <v>424</v>
      </c>
      <c r="B64" s="97">
        <v>339391</v>
      </c>
      <c r="C64" s="98">
        <v>466933</v>
      </c>
      <c r="D64" s="97">
        <f>C64-B64</f>
        <v>127542</v>
      </c>
    </row>
    <row r="65" spans="1:4" ht="12.75">
      <c r="A65" s="127" t="s">
        <v>425</v>
      </c>
      <c r="B65" s="98">
        <v>99446</v>
      </c>
      <c r="C65" s="98">
        <v>71524</v>
      </c>
      <c r="D65" s="98">
        <f>C65-B65</f>
        <v>-27922</v>
      </c>
    </row>
    <row r="66" spans="1:4" ht="12.75">
      <c r="A66" s="127" t="s">
        <v>426</v>
      </c>
      <c r="B66" s="102">
        <v>337391</v>
      </c>
      <c r="C66" s="102">
        <v>338466</v>
      </c>
      <c r="D66" s="102">
        <f>C66-B66</f>
        <v>1075</v>
      </c>
    </row>
    <row r="67" spans="1:4" ht="13.5" thickBot="1">
      <c r="A67" s="128" t="s">
        <v>427</v>
      </c>
      <c r="B67" s="120">
        <f>SUM(B64:B66)</f>
        <v>776228</v>
      </c>
      <c r="C67" s="144">
        <f>SUM(C64:C66)</f>
        <v>876923</v>
      </c>
      <c r="D67" s="129">
        <f>SUM(D64:D66)</f>
        <v>100695</v>
      </c>
    </row>
    <row r="68" spans="1:4" ht="13.5" thickTop="1">
      <c r="A68" s="127"/>
      <c r="B68" s="91"/>
      <c r="C68" s="91"/>
      <c r="D68" s="91"/>
    </row>
    <row r="69" spans="1:4" ht="12.75">
      <c r="A69" s="130"/>
      <c r="B69" s="91"/>
      <c r="C69" s="91"/>
      <c r="D69" s="91"/>
    </row>
    <row r="70" spans="1:4" ht="12.75">
      <c r="A70" s="123"/>
      <c r="B70" s="91"/>
      <c r="C70" s="91"/>
      <c r="D70" s="91"/>
    </row>
    <row r="71" spans="1:4" ht="12.75">
      <c r="A71" s="125" t="s">
        <v>428</v>
      </c>
      <c r="B71" s="91"/>
      <c r="C71" s="91"/>
      <c r="D71" s="91"/>
    </row>
    <row r="72" spans="1:4" ht="12.75">
      <c r="A72" s="131" t="s">
        <v>429</v>
      </c>
      <c r="B72" s="91"/>
      <c r="C72" s="91"/>
      <c r="D72" s="91"/>
    </row>
    <row r="73" spans="1:4" ht="12.75">
      <c r="A73" s="132" t="s">
        <v>430</v>
      </c>
      <c r="B73" s="97">
        <v>33443</v>
      </c>
      <c r="C73" s="97">
        <v>55631</v>
      </c>
      <c r="D73" s="97">
        <f aca="true" t="shared" si="3" ref="D73:D81">C73-B73</f>
        <v>22188</v>
      </c>
    </row>
    <row r="74" spans="1:4" ht="12.75">
      <c r="A74" s="133" t="s">
        <v>431</v>
      </c>
      <c r="B74" s="98">
        <v>32866</v>
      </c>
      <c r="C74" s="98">
        <v>0</v>
      </c>
      <c r="D74" s="98">
        <f t="shared" si="3"/>
        <v>-32866</v>
      </c>
    </row>
    <row r="75" spans="1:4" ht="12.75">
      <c r="A75" s="132" t="s">
        <v>202</v>
      </c>
      <c r="B75" s="98">
        <v>0</v>
      </c>
      <c r="C75" s="98">
        <v>0</v>
      </c>
      <c r="D75" s="98">
        <f t="shared" si="3"/>
        <v>0</v>
      </c>
    </row>
    <row r="76" spans="1:4" ht="12.75">
      <c r="A76" s="132" t="s">
        <v>432</v>
      </c>
      <c r="B76" s="98">
        <v>6582</v>
      </c>
      <c r="C76" s="98">
        <v>0</v>
      </c>
      <c r="D76" s="98">
        <f t="shared" si="3"/>
        <v>-6582</v>
      </c>
    </row>
    <row r="77" spans="1:4" ht="12.75">
      <c r="A77" s="132" t="s">
        <v>433</v>
      </c>
      <c r="B77" s="98">
        <v>65285</v>
      </c>
      <c r="C77" s="98">
        <v>36614</v>
      </c>
      <c r="D77" s="98">
        <f t="shared" si="3"/>
        <v>-28671</v>
      </c>
    </row>
    <row r="78" spans="1:4" ht="12.75">
      <c r="A78" s="132" t="s">
        <v>434</v>
      </c>
      <c r="B78" s="98">
        <v>0</v>
      </c>
      <c r="C78" s="98">
        <v>0</v>
      </c>
      <c r="D78" s="98">
        <f t="shared" si="3"/>
        <v>0</v>
      </c>
    </row>
    <row r="79" spans="1:4" ht="12.75">
      <c r="A79" s="131" t="s">
        <v>435</v>
      </c>
      <c r="B79" s="98"/>
      <c r="C79" s="98"/>
      <c r="D79" s="98"/>
    </row>
    <row r="80" spans="1:4" ht="12.75">
      <c r="A80" s="132" t="s">
        <v>436</v>
      </c>
      <c r="B80" s="98">
        <v>0</v>
      </c>
      <c r="C80" s="98">
        <v>0</v>
      </c>
      <c r="D80" s="98">
        <f t="shared" si="3"/>
        <v>0</v>
      </c>
    </row>
    <row r="81" spans="1:4" ht="12.75">
      <c r="A81" s="132" t="s">
        <v>250</v>
      </c>
      <c r="B81" s="102">
        <v>0</v>
      </c>
      <c r="C81" s="102">
        <v>0</v>
      </c>
      <c r="D81" s="102">
        <f t="shared" si="3"/>
        <v>0</v>
      </c>
    </row>
    <row r="82" spans="1:4" ht="13.5" thickBot="1">
      <c r="A82" s="128" t="s">
        <v>437</v>
      </c>
      <c r="B82" s="107">
        <f>SUM(B73:B81)</f>
        <v>138176</v>
      </c>
      <c r="C82" s="143">
        <f>SUM(C73:C81)</f>
        <v>92245</v>
      </c>
      <c r="D82" s="107">
        <f>SUM(D73:D81)</f>
        <v>-45931</v>
      </c>
    </row>
    <row r="83" spans="1:4" ht="13.5" thickTop="1">
      <c r="A83" s="132"/>
      <c r="B83" s="91"/>
      <c r="D83" s="91"/>
    </row>
    <row r="84" spans="1:4" ht="12.75">
      <c r="A84" s="134" t="s">
        <v>438</v>
      </c>
      <c r="B84" s="104">
        <f>B67+B82</f>
        <v>914404</v>
      </c>
      <c r="C84" s="145">
        <f>C67+C82</f>
        <v>969168</v>
      </c>
      <c r="D84" s="104">
        <f>C84-B84</f>
        <v>54764</v>
      </c>
    </row>
    <row r="85" spans="1:4" ht="12.75">
      <c r="A85" s="135" t="s">
        <v>439</v>
      </c>
      <c r="B85" s="98">
        <v>0</v>
      </c>
      <c r="C85" s="102">
        <v>0</v>
      </c>
      <c r="D85" s="98">
        <f>C85-B85</f>
        <v>0</v>
      </c>
    </row>
    <row r="86" spans="1:4" ht="13.5" thickBot="1">
      <c r="A86" s="134" t="s">
        <v>440</v>
      </c>
      <c r="B86" s="107">
        <f>SUM(B84:B85)</f>
        <v>914404</v>
      </c>
      <c r="C86" s="146">
        <f>C84</f>
        <v>969168</v>
      </c>
      <c r="D86" s="107">
        <f>SUM(D84:D85)</f>
        <v>54764</v>
      </c>
    </row>
    <row r="87" spans="1:4" ht="13.5" thickTop="1">
      <c r="A87" s="101"/>
      <c r="B87" s="91"/>
      <c r="D87" s="91"/>
    </row>
    <row r="88" spans="1:4" ht="12.75">
      <c r="A88" s="136"/>
      <c r="B88" s="91"/>
      <c r="D88" s="91"/>
    </row>
    <row r="89" spans="1:4" ht="22.5" customHeight="1" thickBot="1">
      <c r="A89" s="137" t="s">
        <v>441</v>
      </c>
      <c r="B89" s="120">
        <f>B67-B85</f>
        <v>776228</v>
      </c>
      <c r="C89" s="146">
        <f>C67-C85</f>
        <v>876923</v>
      </c>
      <c r="D89" s="120">
        <f>C89-B89</f>
        <v>100695</v>
      </c>
    </row>
    <row r="90" ht="13.5" thickTop="1">
      <c r="A90" s="136"/>
    </row>
  </sheetData>
  <printOptions/>
  <pageMargins left="0.75" right="0.75" top="1" bottom="1" header="0.5" footer="0.5"/>
  <pageSetup horizontalDpi="600" verticalDpi="600" orientation="portrait" scale="90" r:id="rId1"/>
  <ignoredErrors>
    <ignoredError sqref="C22 C58 C8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2015-01-05T22:59:23Z</cp:lastPrinted>
  <dcterms:created xsi:type="dcterms:W3CDTF">2014-10-28T14:42:20Z</dcterms:created>
  <dcterms:modified xsi:type="dcterms:W3CDTF">2015-01-05T23:09:15Z</dcterms:modified>
  <cp:category/>
  <cp:version/>
  <cp:contentType/>
  <cp:contentStatus/>
</cp:coreProperties>
</file>