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1600" windowHeight="9435"/>
  </bookViews>
  <sheets>
    <sheet name="2017 General Fund Budget" sheetId="2" r:id="rId1"/>
  </sheets>
  <definedNames>
    <definedName name="_xlnm.Print_Titles" localSheetId="0">'2017 General Fund Budget'!$3:$4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8" i="2" l="1"/>
  <c r="D272" i="2" s="1"/>
  <c r="D265" i="2"/>
  <c r="D259" i="2"/>
  <c r="D255" i="2"/>
  <c r="D247" i="2"/>
  <c r="D245" i="2"/>
  <c r="D236" i="2"/>
  <c r="D232" i="2"/>
  <c r="D222" i="2"/>
  <c r="D218" i="2"/>
  <c r="D216" i="2"/>
  <c r="D212" i="2"/>
  <c r="D205" i="2"/>
  <c r="D198" i="2"/>
  <c r="D195" i="2"/>
  <c r="D192" i="2"/>
  <c r="D183" i="2"/>
  <c r="D177" i="2"/>
  <c r="D171" i="2"/>
  <c r="D164" i="2"/>
  <c r="D160" i="2"/>
  <c r="D147" i="2"/>
  <c r="D141" i="2"/>
  <c r="D136" i="2"/>
  <c r="D124" i="2"/>
  <c r="D118" i="2"/>
  <c r="D107" i="2"/>
  <c r="D97" i="2"/>
  <c r="D93" i="2"/>
  <c r="D73" i="2"/>
  <c r="D80" i="2" s="1"/>
  <c r="D274" i="2" s="1"/>
  <c r="D68" i="2"/>
  <c r="D64" i="2"/>
  <c r="D50" i="2"/>
  <c r="D37" i="2"/>
  <c r="D35" i="2"/>
  <c r="D30" i="2"/>
  <c r="D28" i="2"/>
  <c r="D24" i="2"/>
  <c r="D19" i="2"/>
  <c r="D16" i="2"/>
  <c r="D7" i="2"/>
  <c r="D276" i="2" l="1"/>
</calcChain>
</file>

<file path=xl/sharedStrings.xml><?xml version="1.0" encoding="utf-8"?>
<sst xmlns="http://schemas.openxmlformats.org/spreadsheetml/2006/main" count="274" uniqueCount="261">
  <si>
    <t>GENERAL FUND FINAL DRAFT 2017 BUDGET</t>
  </si>
  <si>
    <t>Account Number</t>
  </si>
  <si>
    <t>Account Name</t>
  </si>
  <si>
    <t>2017 Budget Amount</t>
  </si>
  <si>
    <t>Income &amp; Revenues</t>
  </si>
  <si>
    <t>Current Year's Levy</t>
  </si>
  <si>
    <t xml:space="preserve">Delinquent Taxes </t>
  </si>
  <si>
    <t>Total Real Estate Taxes</t>
  </si>
  <si>
    <t>Per Capita Current</t>
  </si>
  <si>
    <t>Per Capita Prior</t>
  </si>
  <si>
    <t>Per Capita Delinquent</t>
  </si>
  <si>
    <t>Real Estate Transfer</t>
  </si>
  <si>
    <t>EIT Current</t>
  </si>
  <si>
    <t>EIT Delinquent</t>
  </si>
  <si>
    <t>Rtefund EIT Collect Fee</t>
  </si>
  <si>
    <t>Local Services Tax (LST)</t>
  </si>
  <si>
    <t>Total Per Capita Taxes</t>
  </si>
  <si>
    <t>Transient Vendor</t>
  </si>
  <si>
    <t>Cable TV Franchise</t>
  </si>
  <si>
    <t>Total Business Lic &amp; Permits</t>
  </si>
  <si>
    <t>Dist Magistrate Court</t>
  </si>
  <si>
    <t>Violation of Ordin. Statutes</t>
  </si>
  <si>
    <t>State Police</t>
  </si>
  <si>
    <t>Clerk of Courts</t>
  </si>
  <si>
    <t>Total fines</t>
  </si>
  <si>
    <t>`</t>
  </si>
  <si>
    <t>Interest from Checking</t>
  </si>
  <si>
    <t>CD Interest</t>
  </si>
  <si>
    <t>Interest Earned from Trust</t>
  </si>
  <si>
    <t xml:space="preserve">Total Interest </t>
  </si>
  <si>
    <t>Parks &amp; Rec Grant</t>
  </si>
  <si>
    <t>Total Shared Operating Grants</t>
  </si>
  <si>
    <t>PURTA (Public Utility)</t>
  </si>
  <si>
    <t>Alcoholic Bev. License</t>
  </si>
  <si>
    <t>Pension State Aid</t>
  </si>
  <si>
    <t>Foreign Fire Relief</t>
  </si>
  <si>
    <t>Total Shared State Revenue</t>
  </si>
  <si>
    <t>Legal Fees/Reimbursable</t>
  </si>
  <si>
    <t>Total Legal Fees/Reimbursable</t>
  </si>
  <si>
    <t>SALDO Plan Fees</t>
  </si>
  <si>
    <t>Completeness Review</t>
  </si>
  <si>
    <t>Final Plan</t>
  </si>
  <si>
    <t>Late Payment Fees</t>
  </si>
  <si>
    <t>Preliminary Plan</t>
  </si>
  <si>
    <t>Zoning Permits</t>
  </si>
  <si>
    <t>Zoning Hearing Board</t>
  </si>
  <si>
    <t>Plan Recording Fees</t>
  </si>
  <si>
    <t>Waiver Requests</t>
  </si>
  <si>
    <t>Sign Permit</t>
  </si>
  <si>
    <t>Sale of Maps &amp; Copies</t>
  </si>
  <si>
    <t>Engineer Fees/Reimbursable</t>
  </si>
  <si>
    <t>Total Gen Government Services</t>
  </si>
  <si>
    <t>Building Permits</t>
  </si>
  <si>
    <t>On Lot Hauler Annual Fee</t>
  </si>
  <si>
    <t>On Lot Sewer Admin Fee</t>
  </si>
  <si>
    <t>On Lot Septic Professional</t>
  </si>
  <si>
    <t>Well Permit</t>
  </si>
  <si>
    <t>Swimming Pool</t>
  </si>
  <si>
    <t>Driveway Permit</t>
  </si>
  <si>
    <t>Road Occupancy Permit</t>
  </si>
  <si>
    <t>Demolition Permit</t>
  </si>
  <si>
    <t>Utility Constr Permit</t>
  </si>
  <si>
    <t>Impervious Surface Fee</t>
  </si>
  <si>
    <t>SWM Fee</t>
  </si>
  <si>
    <t>Chgs for Public Safety - Other</t>
  </si>
  <si>
    <t>Total Building Permits</t>
  </si>
  <si>
    <t>Contracted Snow Removal</t>
  </si>
  <si>
    <t>Stormwater Mgmt Wages</t>
  </si>
  <si>
    <t>Stormwater Mgmt Wages Taxes</t>
  </si>
  <si>
    <t>Total Highways &amp; Streets</t>
  </si>
  <si>
    <t>94 Sewer Wastewater Charges</t>
  </si>
  <si>
    <t>94 Sewer Wages Taxes</t>
  </si>
  <si>
    <t>94 Sewer Billing</t>
  </si>
  <si>
    <t>94 Sewer Meter &amp; Repair Labor</t>
  </si>
  <si>
    <t>Total Sanitation / 94 Sewer</t>
  </si>
  <si>
    <t>Parks &amp; Recreation Fees</t>
  </si>
  <si>
    <t>Total Parks &amp; Recreation</t>
  </si>
  <si>
    <t>Miscellaneous Revenue</t>
  </si>
  <si>
    <t>Interfund Operating Transfers</t>
  </si>
  <si>
    <t>Refunds</t>
  </si>
  <si>
    <t>Total Income</t>
  </si>
  <si>
    <t>Expenses</t>
  </si>
  <si>
    <t>Supplies</t>
  </si>
  <si>
    <t>General Code</t>
  </si>
  <si>
    <t>Mileage Reimbursement</t>
  </si>
  <si>
    <t>Advertising &amp; Printing</t>
  </si>
  <si>
    <t>Administrative Fees</t>
  </si>
  <si>
    <t>Dues &amp; Membership</t>
  </si>
  <si>
    <t>Meetings &amp; Conferences</t>
  </si>
  <si>
    <t>Total General Gov - Legislative</t>
  </si>
  <si>
    <t>Professional Services</t>
  </si>
  <si>
    <t xml:space="preserve">Advertising </t>
  </si>
  <si>
    <t>Auditors Seminars</t>
  </si>
  <si>
    <t>Total Auditing Services</t>
  </si>
  <si>
    <t>Tax Collection - Supplies</t>
  </si>
  <si>
    <t xml:space="preserve"> </t>
  </si>
  <si>
    <t>Postage</t>
  </si>
  <si>
    <t>General Operating Supplies</t>
  </si>
  <si>
    <t>Seminars</t>
  </si>
  <si>
    <t>YATB 2% Collection Fee</t>
  </si>
  <si>
    <t>Refund of Taxes</t>
  </si>
  <si>
    <t>ACTCC Committee</t>
  </si>
  <si>
    <t>Comm - Recorder of Deeds</t>
  </si>
  <si>
    <t>Total Tax Collection</t>
  </si>
  <si>
    <t>Professional Services (Legal)</t>
  </si>
  <si>
    <t>Batts, Evan Sr.</t>
  </si>
  <si>
    <t>Zufrieden Acres Family LP</t>
  </si>
  <si>
    <t>Burns, Emmet</t>
  </si>
  <si>
    <t>Lease, David</t>
  </si>
  <si>
    <t>Harman, Charles &amp; Kathleen</t>
  </si>
  <si>
    <t>Parks &amp; Rec Legal</t>
  </si>
  <si>
    <t>Route 94 Motors</t>
  </si>
  <si>
    <t>Twp Meetings, Rev Ord, etc.</t>
  </si>
  <si>
    <t>404.31 Professional Ser - Other</t>
  </si>
  <si>
    <t>Total Legal Services Twp.</t>
  </si>
  <si>
    <t>Secretary Wages</t>
  </si>
  <si>
    <t>Equipment Repair &amp; Maintenance</t>
  </si>
  <si>
    <t>Sm Tools &amp; Minor Equipment</t>
  </si>
  <si>
    <t>Conferences</t>
  </si>
  <si>
    <t>Total Secretary</t>
  </si>
  <si>
    <t>Elected Supervisors</t>
  </si>
  <si>
    <t>Elected Tax Collector</t>
  </si>
  <si>
    <t>Elected Auditors</t>
  </si>
  <si>
    <t>Planning &amp; Zoning Wages</t>
  </si>
  <si>
    <t>Intern Wages</t>
  </si>
  <si>
    <t>Office Mgr Wages</t>
  </si>
  <si>
    <t>Overtime &amp; Other Comp Time</t>
  </si>
  <si>
    <t>File Clerk Wages</t>
  </si>
  <si>
    <t>Professional QB Services</t>
  </si>
  <si>
    <t>Admin Bank Charges</t>
  </si>
  <si>
    <t>Admin Bank Charges-Fred</t>
  </si>
  <si>
    <t>Total Gen Government Admin.</t>
  </si>
  <si>
    <t>Equipment Purchases</t>
  </si>
  <si>
    <t>Computer Software</t>
  </si>
  <si>
    <t>Web Site</t>
  </si>
  <si>
    <t>Total IT - Network Services</t>
  </si>
  <si>
    <t>Nell's Shurfine/Assoc Wholesalers</t>
  </si>
  <si>
    <t>New Oxford Dollar General</t>
  </si>
  <si>
    <t>Meetings, Review, etc.</t>
  </si>
  <si>
    <t>Bridge Inspections / Permits</t>
  </si>
  <si>
    <t>Total Engineer</t>
  </si>
  <si>
    <r>
      <t>Building &amp; Plant Wages/</t>
    </r>
    <r>
      <rPr>
        <b/>
        <sz val="10"/>
        <rFont val="Bookman Old Style"/>
        <family val="1"/>
      </rPr>
      <t>Cleaning Personnel</t>
    </r>
  </si>
  <si>
    <t>Equipment &amp; Small Tools</t>
  </si>
  <si>
    <t>Telephone &amp; Internet</t>
  </si>
  <si>
    <t>Electric</t>
  </si>
  <si>
    <t>Repair &amp; Maintenance</t>
  </si>
  <si>
    <t>Heating Fuel - Propane</t>
  </si>
  <si>
    <t xml:space="preserve">Gen Gov Buildings - Other </t>
  </si>
  <si>
    <t xml:space="preserve">Building Addition </t>
  </si>
  <si>
    <t>Advertising &amp; Recording</t>
  </si>
  <si>
    <t>Engineer-New Addition to Bldg.</t>
  </si>
  <si>
    <t>Architect</t>
  </si>
  <si>
    <t>Total Gen Government Bldg.</t>
  </si>
  <si>
    <t>Contributions &amp; Grants</t>
  </si>
  <si>
    <t>Workers Comp Insurance</t>
  </si>
  <si>
    <t>Total Fire Services</t>
  </si>
  <si>
    <t>On-Lot Postage</t>
  </si>
  <si>
    <t>SEO Fees</t>
  </si>
  <si>
    <t>Directory of Residents</t>
  </si>
  <si>
    <t>Refund of Sheriffs Fee</t>
  </si>
  <si>
    <t>D. Lease - Septic Violations</t>
  </si>
  <si>
    <t>Bldg. Codes Enforcement (D Lease)</t>
  </si>
  <si>
    <t>Total Code Enforcement</t>
  </si>
  <si>
    <t>Equip Repair &amp; Maintenance</t>
  </si>
  <si>
    <t>Equip &amp; Software Purchases</t>
  </si>
  <si>
    <t>Planning Legal Fees</t>
  </si>
  <si>
    <t>Other - Zoning Violations</t>
  </si>
  <si>
    <t>Planning Engineer Fees</t>
  </si>
  <si>
    <t>Total Planning</t>
  </si>
  <si>
    <t>Contracted Services</t>
  </si>
  <si>
    <t>AC Plan Retainer</t>
  </si>
  <si>
    <t>Constable Services</t>
  </si>
  <si>
    <t>Consultants &amp; Studies</t>
  </si>
  <si>
    <t>Ordinance Review</t>
  </si>
  <si>
    <t>Total Planning &amp; Zoning</t>
  </si>
  <si>
    <t>CS Davidson, Inc.</t>
  </si>
  <si>
    <t>PA MCA - Zoning Officer</t>
  </si>
  <si>
    <t>CCIS - Zoning Officer</t>
  </si>
  <si>
    <t>Plan Copies - Twp Exp</t>
  </si>
  <si>
    <t>Zoning Hearing Advertising</t>
  </si>
  <si>
    <t>Zoning Hearing Stenographer</t>
  </si>
  <si>
    <t>Zoning Hearing Legal</t>
  </si>
  <si>
    <t>Zoning - Other</t>
  </si>
  <si>
    <t>Total Zoning</t>
  </si>
  <si>
    <t>EM Supplies</t>
  </si>
  <si>
    <t>EM Dues &amp; Subscriptions</t>
  </si>
  <si>
    <t>Total EM &amp; Communication</t>
  </si>
  <si>
    <t>Billing Wages</t>
  </si>
  <si>
    <t>Repair Pump Sta Meters</t>
  </si>
  <si>
    <t>Total Wastewater/Sewage (Payroll)</t>
  </si>
  <si>
    <t>Gen Vehicle Maintenance</t>
  </si>
  <si>
    <t>Fuel</t>
  </si>
  <si>
    <t>Kerosene</t>
  </si>
  <si>
    <t>Diesel Fuel</t>
  </si>
  <si>
    <t>Unleaded Fuel</t>
  </si>
  <si>
    <t>Drug &amp; Alcohol Testing</t>
  </si>
  <si>
    <t>Total PW General Services</t>
  </si>
  <si>
    <t>Snow Removal Wages</t>
  </si>
  <si>
    <t>Snow Removal Wages OT</t>
  </si>
  <si>
    <t>General Supplies</t>
  </si>
  <si>
    <t>Property Repair/Replacement</t>
  </si>
  <si>
    <t>Salt</t>
  </si>
  <si>
    <t>Anti-skid</t>
  </si>
  <si>
    <t>Total Winter Maintenance</t>
  </si>
  <si>
    <t>Signs</t>
  </si>
  <si>
    <t>Cross Keys Traffic Light</t>
  </si>
  <si>
    <t>Rt. 194 &amp; Primrose Traffic Light</t>
  </si>
  <si>
    <t>Total Traffic Control Devices</t>
  </si>
  <si>
    <t>MS-4</t>
  </si>
  <si>
    <t>MS-4 Storm Sewers</t>
  </si>
  <si>
    <t>Equipment R&amp;M Wages</t>
  </si>
  <si>
    <t>Repair &amp; Maintenance Supplies</t>
  </si>
  <si>
    <t>Tool &amp; Minor Equip Purchases</t>
  </si>
  <si>
    <t>Total Repair of Tools &amp; Mach.</t>
  </si>
  <si>
    <t>Roads Wages</t>
  </si>
  <si>
    <t>Roads Admin</t>
  </si>
  <si>
    <t>Mowing</t>
  </si>
  <si>
    <t>Stones</t>
  </si>
  <si>
    <t>Patch Mix &amp; Blacktop</t>
  </si>
  <si>
    <t>Maintenance &amp; Repairs</t>
  </si>
  <si>
    <t>Rental of Equipment</t>
  </si>
  <si>
    <t>Capital Equipment Purchases</t>
  </si>
  <si>
    <t>Total Roads/Maint &amp; Repairs</t>
  </si>
  <si>
    <t>Project Engineer Fees</t>
  </si>
  <si>
    <t>Construction of Roads</t>
  </si>
  <si>
    <t>Roads-Const &amp; Rebuilding-Other</t>
  </si>
  <si>
    <t>Total Roads-Const &amp; Rebuilding</t>
  </si>
  <si>
    <t>Storm Water Wages</t>
  </si>
  <si>
    <t>Gen Operating Supplies</t>
  </si>
  <si>
    <t>Drain Tile</t>
  </si>
  <si>
    <t>Professional services</t>
  </si>
  <si>
    <t xml:space="preserve">Engineering Services </t>
  </si>
  <si>
    <t>Legal Services</t>
  </si>
  <si>
    <t>Total Storm Water Mgmt</t>
  </si>
  <si>
    <t>Hydrant Rental</t>
  </si>
  <si>
    <t>Total Fire Hydrants</t>
  </si>
  <si>
    <t>Culture, Rec &amp; Admin.</t>
  </si>
  <si>
    <t>Other Donations</t>
  </si>
  <si>
    <t>A.C.O.F.A.</t>
  </si>
  <si>
    <t>East Berlin Senior Center</t>
  </si>
  <si>
    <t>East Berlin Library</t>
  </si>
  <si>
    <t>E.B.A.C.C.</t>
  </si>
  <si>
    <t>S.P.C.A.</t>
  </si>
  <si>
    <t>Total Culture, Rec &amp; Admin</t>
  </si>
  <si>
    <t>FICA - Soc Sec Twp Pd</t>
  </si>
  <si>
    <t>Medicare Twp Pd</t>
  </si>
  <si>
    <t>PSATS UC - Township Paid</t>
  </si>
  <si>
    <t>Total Employer Paid Taxes</t>
  </si>
  <si>
    <t>Total Pension (MMO)</t>
  </si>
  <si>
    <t>Total Workers Comp Insurance</t>
  </si>
  <si>
    <t>Liability Insurance</t>
  </si>
  <si>
    <t>Pirma Property Pool</t>
  </si>
  <si>
    <t>Bonding Insurance</t>
  </si>
  <si>
    <t>Total Township Insurance</t>
  </si>
  <si>
    <t>Disability Insurance</t>
  </si>
  <si>
    <t>Life Insurance</t>
  </si>
  <si>
    <t>Total Insurance Benefit</t>
  </si>
  <si>
    <t>Unclassified Expenditures</t>
  </si>
  <si>
    <t>Refunds of Prior Yr Revenue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</si>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</sst>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man Old Style"/>
      <family val="1"/>
    </font>
    <font>
      <sz val="7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2"/>
      <name val="Bookman Old Style"/>
      <family val="1"/>
    </font>
    <font>
      <sz val="7"/>
      <color theme="1"/>
      <name val="Calibri"/>
      <family val="2"/>
      <scheme val="minor"/>
    </font>
    <font>
      <b/>
      <sz val="10"/>
      <name val="Bookman Old Style"/>
      <family val="1"/>
    </font>
    <font>
      <b/>
      <sz val="7"/>
      <color indexed="63"/>
      <name val="Arial"/>
      <family val="2"/>
    </font>
    <font>
      <b/>
      <sz val="8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2" fontId="4" fillId="0" borderId="0" xfId="0" applyNumberFormat="1" applyFont="1" applyAlignment="1">
      <alignment horizontal="center"/>
    </xf>
    <xf numFmtId="44" fontId="4" fillId="0" borderId="0" xfId="0" applyNumberFormat="1" applyFont="1"/>
    <xf numFmtId="0" fontId="5" fillId="0" borderId="2" xfId="0" quotePrefix="1" applyFont="1" applyFill="1" applyBorder="1" applyAlignment="1">
      <alignment shrinkToFit="1"/>
    </xf>
    <xf numFmtId="2" fontId="4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shrinkToFit="1"/>
    </xf>
    <xf numFmtId="44" fontId="4" fillId="2" borderId="0" xfId="1" applyFont="1" applyFill="1"/>
    <xf numFmtId="44" fontId="4" fillId="0" borderId="0" xfId="1" applyFont="1"/>
    <xf numFmtId="0" fontId="4" fillId="0" borderId="0" xfId="0" applyFont="1" applyAlignment="1">
      <alignment horizontal="left" indent="2"/>
    </xf>
    <xf numFmtId="0" fontId="5" fillId="2" borderId="0" xfId="0" applyFont="1" applyFill="1"/>
    <xf numFmtId="0" fontId="3" fillId="0" borderId="0" xfId="0" applyFont="1" applyAlignment="1">
      <alignment horizontal="left"/>
    </xf>
    <xf numFmtId="2" fontId="4" fillId="0" borderId="0" xfId="0" applyNumberFormat="1" applyFont="1" applyFill="1" applyAlignment="1">
      <alignment horizontal="center"/>
    </xf>
    <xf numFmtId="0" fontId="5" fillId="0" borderId="0" xfId="0" applyFont="1" applyFill="1"/>
    <xf numFmtId="44" fontId="4" fillId="0" borderId="0" xfId="1" applyFont="1" applyFill="1"/>
    <xf numFmtId="0" fontId="3" fillId="0" borderId="0" xfId="0" applyFont="1" applyFill="1"/>
    <xf numFmtId="0" fontId="4" fillId="0" borderId="0" xfId="0" applyFont="1" applyFill="1"/>
    <xf numFmtId="2" fontId="5" fillId="2" borderId="0" xfId="0" applyNumberFormat="1" applyFont="1" applyFill="1" applyAlignment="1">
      <alignment horizontal="left"/>
    </xf>
    <xf numFmtId="44" fontId="4" fillId="2" borderId="0" xfId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44" fontId="4" fillId="2" borderId="1" xfId="1" applyFont="1" applyFill="1" applyBorder="1"/>
    <xf numFmtId="0" fontId="6" fillId="0" borderId="0" xfId="0" applyFont="1"/>
    <xf numFmtId="44" fontId="4" fillId="0" borderId="3" xfId="1" applyFont="1" applyBorder="1"/>
    <xf numFmtId="0" fontId="2" fillId="0" borderId="0" xfId="0" applyFont="1" applyAlignment="1">
      <alignment horizontal="center"/>
    </xf>
    <xf numFmtId="2" fontId="2" fillId="0" borderId="1" xfId="0" applyNumberFormat="1" applyFont="1" applyBorder="1"/>
    <xf numFmtId="44" fontId="4" fillId="2" borderId="0" xfId="1" applyNumberFormat="1" applyFont="1" applyFill="1"/>
    <xf numFmtId="0" fontId="7" fillId="0" borderId="0" xfId="0" applyFont="1"/>
    <xf numFmtId="10" fontId="4" fillId="0" borderId="0" xfId="0" applyNumberFormat="1" applyFont="1"/>
    <xf numFmtId="2" fontId="4" fillId="2" borderId="0" xfId="0" applyNumberFormat="1" applyFont="1" applyFill="1"/>
    <xf numFmtId="44" fontId="4" fillId="0" borderId="0" xfId="0" applyNumberFormat="1" applyFont="1" applyFill="1"/>
    <xf numFmtId="49" fontId="9" fillId="0" borderId="0" xfId="0" applyNumberFormat="1" applyFont="1"/>
    <xf numFmtId="164" fontId="4" fillId="2" borderId="0" xfId="0" applyNumberFormat="1" applyFont="1" applyFill="1" applyAlignment="1">
      <alignment horizontal="center"/>
    </xf>
    <xf numFmtId="0" fontId="9" fillId="0" borderId="0" xfId="0" applyNumberFormat="1" applyFont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10" fillId="0" borderId="0" xfId="0" applyNumberFormat="1" applyFont="1"/>
    <xf numFmtId="4" fontId="4" fillId="0" borderId="0" xfId="0" applyNumberFormat="1" applyFont="1" applyAlignment="1">
      <alignment horizontal="center"/>
    </xf>
    <xf numFmtId="44" fontId="4" fillId="2" borderId="0" xfId="1" applyFont="1" applyFill="1" applyBorder="1"/>
    <xf numFmtId="44" fontId="4" fillId="0" borderId="0" xfId="1" applyNumberFormat="1" applyFont="1"/>
    <xf numFmtId="2" fontId="6" fillId="0" borderId="0" xfId="0" applyNumberFormat="1" applyFont="1"/>
    <xf numFmtId="0" fontId="0" fillId="0" borderId="0" xfId="0" applyAlignment="1">
      <alignment horizontal="center"/>
    </xf>
    <xf numFmtId="44" fontId="4" fillId="0" borderId="3" xfId="1" applyNumberFormat="1" applyFont="1" applyBorder="1"/>
    <xf numFmtId="44" fontId="4" fillId="0" borderId="1" xfId="1" applyNumberFormat="1" applyFont="1" applyBorder="1"/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abSelected="1" zoomScale="130" zoomScaleNormal="130" workbookViewId="0">
      <selection activeCell="D95" sqref="D95"/>
    </sheetView>
  </sheetViews>
  <sheetFormatPr defaultRowHeight="15" x14ac:dyDescent="0.3"/>
  <cols>
    <col min="1" max="1" width="14.5703125" style="3" customWidth="1"/>
    <col min="2" max="2" width="16.5703125" style="2" customWidth="1"/>
    <col min="3" max="3" width="47.7109375" style="2" customWidth="1"/>
    <col min="4" max="4" width="26.140625" style="2" customWidth="1"/>
    <col min="5" max="5" width="13.5703125" style="1" customWidth="1"/>
    <col min="6" max="6" width="16.7109375" style="2" bestFit="1" customWidth="1"/>
    <col min="7" max="7" width="9.140625" style="2"/>
    <col min="8" max="8" width="14.7109375" style="2" bestFit="1" customWidth="1"/>
    <col min="9" max="254" width="9.140625" style="2"/>
    <col min="255" max="255" width="11.28515625" style="2" customWidth="1"/>
    <col min="256" max="256" width="15.140625" style="2" customWidth="1"/>
    <col min="257" max="257" width="38.5703125" style="2" bestFit="1" customWidth="1"/>
    <col min="258" max="258" width="19" style="2" customWidth="1"/>
    <col min="259" max="259" width="21" style="2" bestFit="1" customWidth="1"/>
    <col min="260" max="260" width="18.140625" style="2" customWidth="1"/>
    <col min="261" max="261" width="9.140625" style="2"/>
    <col min="262" max="262" width="16.7109375" style="2" bestFit="1" customWidth="1"/>
    <col min="263" max="263" width="9.140625" style="2"/>
    <col min="264" max="264" width="14.7109375" style="2" bestFit="1" customWidth="1"/>
    <col min="265" max="510" width="9.140625" style="2"/>
    <col min="511" max="511" width="11.28515625" style="2" customWidth="1"/>
    <col min="512" max="512" width="15.140625" style="2" customWidth="1"/>
    <col min="513" max="513" width="38.5703125" style="2" bestFit="1" customWidth="1"/>
    <col min="514" max="514" width="19" style="2" customWidth="1"/>
    <col min="515" max="515" width="21" style="2" bestFit="1" customWidth="1"/>
    <col min="516" max="516" width="18.140625" style="2" customWidth="1"/>
    <col min="517" max="517" width="9.140625" style="2"/>
    <col min="518" max="518" width="16.7109375" style="2" bestFit="1" customWidth="1"/>
    <col min="519" max="519" width="9.140625" style="2"/>
    <col min="520" max="520" width="14.7109375" style="2" bestFit="1" customWidth="1"/>
    <col min="521" max="766" width="9.140625" style="2"/>
    <col min="767" max="767" width="11.28515625" style="2" customWidth="1"/>
    <col min="768" max="768" width="15.140625" style="2" customWidth="1"/>
    <col min="769" max="769" width="38.5703125" style="2" bestFit="1" customWidth="1"/>
    <col min="770" max="770" width="19" style="2" customWidth="1"/>
    <col min="771" max="771" width="21" style="2" bestFit="1" customWidth="1"/>
    <col min="772" max="772" width="18.140625" style="2" customWidth="1"/>
    <col min="773" max="773" width="9.140625" style="2"/>
    <col min="774" max="774" width="16.7109375" style="2" bestFit="1" customWidth="1"/>
    <col min="775" max="775" width="9.140625" style="2"/>
    <col min="776" max="776" width="14.7109375" style="2" bestFit="1" customWidth="1"/>
    <col min="777" max="1022" width="9.140625" style="2"/>
    <col min="1023" max="1023" width="11.28515625" style="2" customWidth="1"/>
    <col min="1024" max="1024" width="15.140625" style="2" customWidth="1"/>
    <col min="1025" max="1025" width="38.5703125" style="2" bestFit="1" customWidth="1"/>
    <col min="1026" max="1026" width="19" style="2" customWidth="1"/>
    <col min="1027" max="1027" width="21" style="2" bestFit="1" customWidth="1"/>
    <col min="1028" max="1028" width="18.140625" style="2" customWidth="1"/>
    <col min="1029" max="1029" width="9.140625" style="2"/>
    <col min="1030" max="1030" width="16.7109375" style="2" bestFit="1" customWidth="1"/>
    <col min="1031" max="1031" width="9.140625" style="2"/>
    <col min="1032" max="1032" width="14.7109375" style="2" bestFit="1" customWidth="1"/>
    <col min="1033" max="1278" width="9.140625" style="2"/>
    <col min="1279" max="1279" width="11.28515625" style="2" customWidth="1"/>
    <col min="1280" max="1280" width="15.140625" style="2" customWidth="1"/>
    <col min="1281" max="1281" width="38.5703125" style="2" bestFit="1" customWidth="1"/>
    <col min="1282" max="1282" width="19" style="2" customWidth="1"/>
    <col min="1283" max="1283" width="21" style="2" bestFit="1" customWidth="1"/>
    <col min="1284" max="1284" width="18.140625" style="2" customWidth="1"/>
    <col min="1285" max="1285" width="9.140625" style="2"/>
    <col min="1286" max="1286" width="16.7109375" style="2" bestFit="1" customWidth="1"/>
    <col min="1287" max="1287" width="9.140625" style="2"/>
    <col min="1288" max="1288" width="14.7109375" style="2" bestFit="1" customWidth="1"/>
    <col min="1289" max="1534" width="9.140625" style="2"/>
    <col min="1535" max="1535" width="11.28515625" style="2" customWidth="1"/>
    <col min="1536" max="1536" width="15.140625" style="2" customWidth="1"/>
    <col min="1537" max="1537" width="38.5703125" style="2" bestFit="1" customWidth="1"/>
    <col min="1538" max="1538" width="19" style="2" customWidth="1"/>
    <col min="1539" max="1539" width="21" style="2" bestFit="1" customWidth="1"/>
    <col min="1540" max="1540" width="18.140625" style="2" customWidth="1"/>
    <col min="1541" max="1541" width="9.140625" style="2"/>
    <col min="1542" max="1542" width="16.7109375" style="2" bestFit="1" customWidth="1"/>
    <col min="1543" max="1543" width="9.140625" style="2"/>
    <col min="1544" max="1544" width="14.7109375" style="2" bestFit="1" customWidth="1"/>
    <col min="1545" max="1790" width="9.140625" style="2"/>
    <col min="1791" max="1791" width="11.28515625" style="2" customWidth="1"/>
    <col min="1792" max="1792" width="15.140625" style="2" customWidth="1"/>
    <col min="1793" max="1793" width="38.5703125" style="2" bestFit="1" customWidth="1"/>
    <col min="1794" max="1794" width="19" style="2" customWidth="1"/>
    <col min="1795" max="1795" width="21" style="2" bestFit="1" customWidth="1"/>
    <col min="1796" max="1796" width="18.140625" style="2" customWidth="1"/>
    <col min="1797" max="1797" width="9.140625" style="2"/>
    <col min="1798" max="1798" width="16.7109375" style="2" bestFit="1" customWidth="1"/>
    <col min="1799" max="1799" width="9.140625" style="2"/>
    <col min="1800" max="1800" width="14.7109375" style="2" bestFit="1" customWidth="1"/>
    <col min="1801" max="2046" width="9.140625" style="2"/>
    <col min="2047" max="2047" width="11.28515625" style="2" customWidth="1"/>
    <col min="2048" max="2048" width="15.140625" style="2" customWidth="1"/>
    <col min="2049" max="2049" width="38.5703125" style="2" bestFit="1" customWidth="1"/>
    <col min="2050" max="2050" width="19" style="2" customWidth="1"/>
    <col min="2051" max="2051" width="21" style="2" bestFit="1" customWidth="1"/>
    <col min="2052" max="2052" width="18.140625" style="2" customWidth="1"/>
    <col min="2053" max="2053" width="9.140625" style="2"/>
    <col min="2054" max="2054" width="16.7109375" style="2" bestFit="1" customWidth="1"/>
    <col min="2055" max="2055" width="9.140625" style="2"/>
    <col min="2056" max="2056" width="14.7109375" style="2" bestFit="1" customWidth="1"/>
    <col min="2057" max="2302" width="9.140625" style="2"/>
    <col min="2303" max="2303" width="11.28515625" style="2" customWidth="1"/>
    <col min="2304" max="2304" width="15.140625" style="2" customWidth="1"/>
    <col min="2305" max="2305" width="38.5703125" style="2" bestFit="1" customWidth="1"/>
    <col min="2306" max="2306" width="19" style="2" customWidth="1"/>
    <col min="2307" max="2307" width="21" style="2" bestFit="1" customWidth="1"/>
    <col min="2308" max="2308" width="18.140625" style="2" customWidth="1"/>
    <col min="2309" max="2309" width="9.140625" style="2"/>
    <col min="2310" max="2310" width="16.7109375" style="2" bestFit="1" customWidth="1"/>
    <col min="2311" max="2311" width="9.140625" style="2"/>
    <col min="2312" max="2312" width="14.7109375" style="2" bestFit="1" customWidth="1"/>
    <col min="2313" max="2558" width="9.140625" style="2"/>
    <col min="2559" max="2559" width="11.28515625" style="2" customWidth="1"/>
    <col min="2560" max="2560" width="15.140625" style="2" customWidth="1"/>
    <col min="2561" max="2561" width="38.5703125" style="2" bestFit="1" customWidth="1"/>
    <col min="2562" max="2562" width="19" style="2" customWidth="1"/>
    <col min="2563" max="2563" width="21" style="2" bestFit="1" customWidth="1"/>
    <col min="2564" max="2564" width="18.140625" style="2" customWidth="1"/>
    <col min="2565" max="2565" width="9.140625" style="2"/>
    <col min="2566" max="2566" width="16.7109375" style="2" bestFit="1" customWidth="1"/>
    <col min="2567" max="2567" width="9.140625" style="2"/>
    <col min="2568" max="2568" width="14.7109375" style="2" bestFit="1" customWidth="1"/>
    <col min="2569" max="2814" width="9.140625" style="2"/>
    <col min="2815" max="2815" width="11.28515625" style="2" customWidth="1"/>
    <col min="2816" max="2816" width="15.140625" style="2" customWidth="1"/>
    <col min="2817" max="2817" width="38.5703125" style="2" bestFit="1" customWidth="1"/>
    <col min="2818" max="2818" width="19" style="2" customWidth="1"/>
    <col min="2819" max="2819" width="21" style="2" bestFit="1" customWidth="1"/>
    <col min="2820" max="2820" width="18.140625" style="2" customWidth="1"/>
    <col min="2821" max="2821" width="9.140625" style="2"/>
    <col min="2822" max="2822" width="16.7109375" style="2" bestFit="1" customWidth="1"/>
    <col min="2823" max="2823" width="9.140625" style="2"/>
    <col min="2824" max="2824" width="14.7109375" style="2" bestFit="1" customWidth="1"/>
    <col min="2825" max="3070" width="9.140625" style="2"/>
    <col min="3071" max="3071" width="11.28515625" style="2" customWidth="1"/>
    <col min="3072" max="3072" width="15.140625" style="2" customWidth="1"/>
    <col min="3073" max="3073" width="38.5703125" style="2" bestFit="1" customWidth="1"/>
    <col min="3074" max="3074" width="19" style="2" customWidth="1"/>
    <col min="3075" max="3075" width="21" style="2" bestFit="1" customWidth="1"/>
    <col min="3076" max="3076" width="18.140625" style="2" customWidth="1"/>
    <col min="3077" max="3077" width="9.140625" style="2"/>
    <col min="3078" max="3078" width="16.7109375" style="2" bestFit="1" customWidth="1"/>
    <col min="3079" max="3079" width="9.140625" style="2"/>
    <col min="3080" max="3080" width="14.7109375" style="2" bestFit="1" customWidth="1"/>
    <col min="3081" max="3326" width="9.140625" style="2"/>
    <col min="3327" max="3327" width="11.28515625" style="2" customWidth="1"/>
    <col min="3328" max="3328" width="15.140625" style="2" customWidth="1"/>
    <col min="3329" max="3329" width="38.5703125" style="2" bestFit="1" customWidth="1"/>
    <col min="3330" max="3330" width="19" style="2" customWidth="1"/>
    <col min="3331" max="3331" width="21" style="2" bestFit="1" customWidth="1"/>
    <col min="3332" max="3332" width="18.140625" style="2" customWidth="1"/>
    <col min="3333" max="3333" width="9.140625" style="2"/>
    <col min="3334" max="3334" width="16.7109375" style="2" bestFit="1" customWidth="1"/>
    <col min="3335" max="3335" width="9.140625" style="2"/>
    <col min="3336" max="3336" width="14.7109375" style="2" bestFit="1" customWidth="1"/>
    <col min="3337" max="3582" width="9.140625" style="2"/>
    <col min="3583" max="3583" width="11.28515625" style="2" customWidth="1"/>
    <col min="3584" max="3584" width="15.140625" style="2" customWidth="1"/>
    <col min="3585" max="3585" width="38.5703125" style="2" bestFit="1" customWidth="1"/>
    <col min="3586" max="3586" width="19" style="2" customWidth="1"/>
    <col min="3587" max="3587" width="21" style="2" bestFit="1" customWidth="1"/>
    <col min="3588" max="3588" width="18.140625" style="2" customWidth="1"/>
    <col min="3589" max="3589" width="9.140625" style="2"/>
    <col min="3590" max="3590" width="16.7109375" style="2" bestFit="1" customWidth="1"/>
    <col min="3591" max="3591" width="9.140625" style="2"/>
    <col min="3592" max="3592" width="14.7109375" style="2" bestFit="1" customWidth="1"/>
    <col min="3593" max="3838" width="9.140625" style="2"/>
    <col min="3839" max="3839" width="11.28515625" style="2" customWidth="1"/>
    <col min="3840" max="3840" width="15.140625" style="2" customWidth="1"/>
    <col min="3841" max="3841" width="38.5703125" style="2" bestFit="1" customWidth="1"/>
    <col min="3842" max="3842" width="19" style="2" customWidth="1"/>
    <col min="3843" max="3843" width="21" style="2" bestFit="1" customWidth="1"/>
    <col min="3844" max="3844" width="18.140625" style="2" customWidth="1"/>
    <col min="3845" max="3845" width="9.140625" style="2"/>
    <col min="3846" max="3846" width="16.7109375" style="2" bestFit="1" customWidth="1"/>
    <col min="3847" max="3847" width="9.140625" style="2"/>
    <col min="3848" max="3848" width="14.7109375" style="2" bestFit="1" customWidth="1"/>
    <col min="3849" max="4094" width="9.140625" style="2"/>
    <col min="4095" max="4095" width="11.28515625" style="2" customWidth="1"/>
    <col min="4096" max="4096" width="15.140625" style="2" customWidth="1"/>
    <col min="4097" max="4097" width="38.5703125" style="2" bestFit="1" customWidth="1"/>
    <col min="4098" max="4098" width="19" style="2" customWidth="1"/>
    <col min="4099" max="4099" width="21" style="2" bestFit="1" customWidth="1"/>
    <col min="4100" max="4100" width="18.140625" style="2" customWidth="1"/>
    <col min="4101" max="4101" width="9.140625" style="2"/>
    <col min="4102" max="4102" width="16.7109375" style="2" bestFit="1" customWidth="1"/>
    <col min="4103" max="4103" width="9.140625" style="2"/>
    <col min="4104" max="4104" width="14.7109375" style="2" bestFit="1" customWidth="1"/>
    <col min="4105" max="4350" width="9.140625" style="2"/>
    <col min="4351" max="4351" width="11.28515625" style="2" customWidth="1"/>
    <col min="4352" max="4352" width="15.140625" style="2" customWidth="1"/>
    <col min="4353" max="4353" width="38.5703125" style="2" bestFit="1" customWidth="1"/>
    <col min="4354" max="4354" width="19" style="2" customWidth="1"/>
    <col min="4355" max="4355" width="21" style="2" bestFit="1" customWidth="1"/>
    <col min="4356" max="4356" width="18.140625" style="2" customWidth="1"/>
    <col min="4357" max="4357" width="9.140625" style="2"/>
    <col min="4358" max="4358" width="16.7109375" style="2" bestFit="1" customWidth="1"/>
    <col min="4359" max="4359" width="9.140625" style="2"/>
    <col min="4360" max="4360" width="14.7109375" style="2" bestFit="1" customWidth="1"/>
    <col min="4361" max="4606" width="9.140625" style="2"/>
    <col min="4607" max="4607" width="11.28515625" style="2" customWidth="1"/>
    <col min="4608" max="4608" width="15.140625" style="2" customWidth="1"/>
    <col min="4609" max="4609" width="38.5703125" style="2" bestFit="1" customWidth="1"/>
    <col min="4610" max="4610" width="19" style="2" customWidth="1"/>
    <col min="4611" max="4611" width="21" style="2" bestFit="1" customWidth="1"/>
    <col min="4612" max="4612" width="18.140625" style="2" customWidth="1"/>
    <col min="4613" max="4613" width="9.140625" style="2"/>
    <col min="4614" max="4614" width="16.7109375" style="2" bestFit="1" customWidth="1"/>
    <col min="4615" max="4615" width="9.140625" style="2"/>
    <col min="4616" max="4616" width="14.7109375" style="2" bestFit="1" customWidth="1"/>
    <col min="4617" max="4862" width="9.140625" style="2"/>
    <col min="4863" max="4863" width="11.28515625" style="2" customWidth="1"/>
    <col min="4864" max="4864" width="15.140625" style="2" customWidth="1"/>
    <col min="4865" max="4865" width="38.5703125" style="2" bestFit="1" customWidth="1"/>
    <col min="4866" max="4866" width="19" style="2" customWidth="1"/>
    <col min="4867" max="4867" width="21" style="2" bestFit="1" customWidth="1"/>
    <col min="4868" max="4868" width="18.140625" style="2" customWidth="1"/>
    <col min="4869" max="4869" width="9.140625" style="2"/>
    <col min="4870" max="4870" width="16.7109375" style="2" bestFit="1" customWidth="1"/>
    <col min="4871" max="4871" width="9.140625" style="2"/>
    <col min="4872" max="4872" width="14.7109375" style="2" bestFit="1" customWidth="1"/>
    <col min="4873" max="5118" width="9.140625" style="2"/>
    <col min="5119" max="5119" width="11.28515625" style="2" customWidth="1"/>
    <col min="5120" max="5120" width="15.140625" style="2" customWidth="1"/>
    <col min="5121" max="5121" width="38.5703125" style="2" bestFit="1" customWidth="1"/>
    <col min="5122" max="5122" width="19" style="2" customWidth="1"/>
    <col min="5123" max="5123" width="21" style="2" bestFit="1" customWidth="1"/>
    <col min="5124" max="5124" width="18.140625" style="2" customWidth="1"/>
    <col min="5125" max="5125" width="9.140625" style="2"/>
    <col min="5126" max="5126" width="16.7109375" style="2" bestFit="1" customWidth="1"/>
    <col min="5127" max="5127" width="9.140625" style="2"/>
    <col min="5128" max="5128" width="14.7109375" style="2" bestFit="1" customWidth="1"/>
    <col min="5129" max="5374" width="9.140625" style="2"/>
    <col min="5375" max="5375" width="11.28515625" style="2" customWidth="1"/>
    <col min="5376" max="5376" width="15.140625" style="2" customWidth="1"/>
    <col min="5377" max="5377" width="38.5703125" style="2" bestFit="1" customWidth="1"/>
    <col min="5378" max="5378" width="19" style="2" customWidth="1"/>
    <col min="5379" max="5379" width="21" style="2" bestFit="1" customWidth="1"/>
    <col min="5380" max="5380" width="18.140625" style="2" customWidth="1"/>
    <col min="5381" max="5381" width="9.140625" style="2"/>
    <col min="5382" max="5382" width="16.7109375" style="2" bestFit="1" customWidth="1"/>
    <col min="5383" max="5383" width="9.140625" style="2"/>
    <col min="5384" max="5384" width="14.7109375" style="2" bestFit="1" customWidth="1"/>
    <col min="5385" max="5630" width="9.140625" style="2"/>
    <col min="5631" max="5631" width="11.28515625" style="2" customWidth="1"/>
    <col min="5632" max="5632" width="15.140625" style="2" customWidth="1"/>
    <col min="5633" max="5633" width="38.5703125" style="2" bestFit="1" customWidth="1"/>
    <col min="5634" max="5634" width="19" style="2" customWidth="1"/>
    <col min="5635" max="5635" width="21" style="2" bestFit="1" customWidth="1"/>
    <col min="5636" max="5636" width="18.140625" style="2" customWidth="1"/>
    <col min="5637" max="5637" width="9.140625" style="2"/>
    <col min="5638" max="5638" width="16.7109375" style="2" bestFit="1" customWidth="1"/>
    <col min="5639" max="5639" width="9.140625" style="2"/>
    <col min="5640" max="5640" width="14.7109375" style="2" bestFit="1" customWidth="1"/>
    <col min="5641" max="5886" width="9.140625" style="2"/>
    <col min="5887" max="5887" width="11.28515625" style="2" customWidth="1"/>
    <col min="5888" max="5888" width="15.140625" style="2" customWidth="1"/>
    <col min="5889" max="5889" width="38.5703125" style="2" bestFit="1" customWidth="1"/>
    <col min="5890" max="5890" width="19" style="2" customWidth="1"/>
    <col min="5891" max="5891" width="21" style="2" bestFit="1" customWidth="1"/>
    <col min="5892" max="5892" width="18.140625" style="2" customWidth="1"/>
    <col min="5893" max="5893" width="9.140625" style="2"/>
    <col min="5894" max="5894" width="16.7109375" style="2" bestFit="1" customWidth="1"/>
    <col min="5895" max="5895" width="9.140625" style="2"/>
    <col min="5896" max="5896" width="14.7109375" style="2" bestFit="1" customWidth="1"/>
    <col min="5897" max="6142" width="9.140625" style="2"/>
    <col min="6143" max="6143" width="11.28515625" style="2" customWidth="1"/>
    <col min="6144" max="6144" width="15.140625" style="2" customWidth="1"/>
    <col min="6145" max="6145" width="38.5703125" style="2" bestFit="1" customWidth="1"/>
    <col min="6146" max="6146" width="19" style="2" customWidth="1"/>
    <col min="6147" max="6147" width="21" style="2" bestFit="1" customWidth="1"/>
    <col min="6148" max="6148" width="18.140625" style="2" customWidth="1"/>
    <col min="6149" max="6149" width="9.140625" style="2"/>
    <col min="6150" max="6150" width="16.7109375" style="2" bestFit="1" customWidth="1"/>
    <col min="6151" max="6151" width="9.140625" style="2"/>
    <col min="6152" max="6152" width="14.7109375" style="2" bestFit="1" customWidth="1"/>
    <col min="6153" max="6398" width="9.140625" style="2"/>
    <col min="6399" max="6399" width="11.28515625" style="2" customWidth="1"/>
    <col min="6400" max="6400" width="15.140625" style="2" customWidth="1"/>
    <col min="6401" max="6401" width="38.5703125" style="2" bestFit="1" customWidth="1"/>
    <col min="6402" max="6402" width="19" style="2" customWidth="1"/>
    <col min="6403" max="6403" width="21" style="2" bestFit="1" customWidth="1"/>
    <col min="6404" max="6404" width="18.140625" style="2" customWidth="1"/>
    <col min="6405" max="6405" width="9.140625" style="2"/>
    <col min="6406" max="6406" width="16.7109375" style="2" bestFit="1" customWidth="1"/>
    <col min="6407" max="6407" width="9.140625" style="2"/>
    <col min="6408" max="6408" width="14.7109375" style="2" bestFit="1" customWidth="1"/>
    <col min="6409" max="6654" width="9.140625" style="2"/>
    <col min="6655" max="6655" width="11.28515625" style="2" customWidth="1"/>
    <col min="6656" max="6656" width="15.140625" style="2" customWidth="1"/>
    <col min="6657" max="6657" width="38.5703125" style="2" bestFit="1" customWidth="1"/>
    <col min="6658" max="6658" width="19" style="2" customWidth="1"/>
    <col min="6659" max="6659" width="21" style="2" bestFit="1" customWidth="1"/>
    <col min="6660" max="6660" width="18.140625" style="2" customWidth="1"/>
    <col min="6661" max="6661" width="9.140625" style="2"/>
    <col min="6662" max="6662" width="16.7109375" style="2" bestFit="1" customWidth="1"/>
    <col min="6663" max="6663" width="9.140625" style="2"/>
    <col min="6664" max="6664" width="14.7109375" style="2" bestFit="1" customWidth="1"/>
    <col min="6665" max="6910" width="9.140625" style="2"/>
    <col min="6911" max="6911" width="11.28515625" style="2" customWidth="1"/>
    <col min="6912" max="6912" width="15.140625" style="2" customWidth="1"/>
    <col min="6913" max="6913" width="38.5703125" style="2" bestFit="1" customWidth="1"/>
    <col min="6914" max="6914" width="19" style="2" customWidth="1"/>
    <col min="6915" max="6915" width="21" style="2" bestFit="1" customWidth="1"/>
    <col min="6916" max="6916" width="18.140625" style="2" customWidth="1"/>
    <col min="6917" max="6917" width="9.140625" style="2"/>
    <col min="6918" max="6918" width="16.7109375" style="2" bestFit="1" customWidth="1"/>
    <col min="6919" max="6919" width="9.140625" style="2"/>
    <col min="6920" max="6920" width="14.7109375" style="2" bestFit="1" customWidth="1"/>
    <col min="6921" max="7166" width="9.140625" style="2"/>
    <col min="7167" max="7167" width="11.28515625" style="2" customWidth="1"/>
    <col min="7168" max="7168" width="15.140625" style="2" customWidth="1"/>
    <col min="7169" max="7169" width="38.5703125" style="2" bestFit="1" customWidth="1"/>
    <col min="7170" max="7170" width="19" style="2" customWidth="1"/>
    <col min="7171" max="7171" width="21" style="2" bestFit="1" customWidth="1"/>
    <col min="7172" max="7172" width="18.140625" style="2" customWidth="1"/>
    <col min="7173" max="7173" width="9.140625" style="2"/>
    <col min="7174" max="7174" width="16.7109375" style="2" bestFit="1" customWidth="1"/>
    <col min="7175" max="7175" width="9.140625" style="2"/>
    <col min="7176" max="7176" width="14.7109375" style="2" bestFit="1" customWidth="1"/>
    <col min="7177" max="7422" width="9.140625" style="2"/>
    <col min="7423" max="7423" width="11.28515625" style="2" customWidth="1"/>
    <col min="7424" max="7424" width="15.140625" style="2" customWidth="1"/>
    <col min="7425" max="7425" width="38.5703125" style="2" bestFit="1" customWidth="1"/>
    <col min="7426" max="7426" width="19" style="2" customWidth="1"/>
    <col min="7427" max="7427" width="21" style="2" bestFit="1" customWidth="1"/>
    <col min="7428" max="7428" width="18.140625" style="2" customWidth="1"/>
    <col min="7429" max="7429" width="9.140625" style="2"/>
    <col min="7430" max="7430" width="16.7109375" style="2" bestFit="1" customWidth="1"/>
    <col min="7431" max="7431" width="9.140625" style="2"/>
    <col min="7432" max="7432" width="14.7109375" style="2" bestFit="1" customWidth="1"/>
    <col min="7433" max="7678" width="9.140625" style="2"/>
    <col min="7679" max="7679" width="11.28515625" style="2" customWidth="1"/>
    <col min="7680" max="7680" width="15.140625" style="2" customWidth="1"/>
    <col min="7681" max="7681" width="38.5703125" style="2" bestFit="1" customWidth="1"/>
    <col min="7682" max="7682" width="19" style="2" customWidth="1"/>
    <col min="7683" max="7683" width="21" style="2" bestFit="1" customWidth="1"/>
    <col min="7684" max="7684" width="18.140625" style="2" customWidth="1"/>
    <col min="7685" max="7685" width="9.140625" style="2"/>
    <col min="7686" max="7686" width="16.7109375" style="2" bestFit="1" customWidth="1"/>
    <col min="7687" max="7687" width="9.140625" style="2"/>
    <col min="7688" max="7688" width="14.7109375" style="2" bestFit="1" customWidth="1"/>
    <col min="7689" max="7934" width="9.140625" style="2"/>
    <col min="7935" max="7935" width="11.28515625" style="2" customWidth="1"/>
    <col min="7936" max="7936" width="15.140625" style="2" customWidth="1"/>
    <col min="7937" max="7937" width="38.5703125" style="2" bestFit="1" customWidth="1"/>
    <col min="7938" max="7938" width="19" style="2" customWidth="1"/>
    <col min="7939" max="7939" width="21" style="2" bestFit="1" customWidth="1"/>
    <col min="7940" max="7940" width="18.140625" style="2" customWidth="1"/>
    <col min="7941" max="7941" width="9.140625" style="2"/>
    <col min="7942" max="7942" width="16.7109375" style="2" bestFit="1" customWidth="1"/>
    <col min="7943" max="7943" width="9.140625" style="2"/>
    <col min="7944" max="7944" width="14.7109375" style="2" bestFit="1" customWidth="1"/>
    <col min="7945" max="8190" width="9.140625" style="2"/>
    <col min="8191" max="8191" width="11.28515625" style="2" customWidth="1"/>
    <col min="8192" max="8192" width="15.140625" style="2" customWidth="1"/>
    <col min="8193" max="8193" width="38.5703125" style="2" bestFit="1" customWidth="1"/>
    <col min="8194" max="8194" width="19" style="2" customWidth="1"/>
    <col min="8195" max="8195" width="21" style="2" bestFit="1" customWidth="1"/>
    <col min="8196" max="8196" width="18.140625" style="2" customWidth="1"/>
    <col min="8197" max="8197" width="9.140625" style="2"/>
    <col min="8198" max="8198" width="16.7109375" style="2" bestFit="1" customWidth="1"/>
    <col min="8199" max="8199" width="9.140625" style="2"/>
    <col min="8200" max="8200" width="14.7109375" style="2" bestFit="1" customWidth="1"/>
    <col min="8201" max="8446" width="9.140625" style="2"/>
    <col min="8447" max="8447" width="11.28515625" style="2" customWidth="1"/>
    <col min="8448" max="8448" width="15.140625" style="2" customWidth="1"/>
    <col min="8449" max="8449" width="38.5703125" style="2" bestFit="1" customWidth="1"/>
    <col min="8450" max="8450" width="19" style="2" customWidth="1"/>
    <col min="8451" max="8451" width="21" style="2" bestFit="1" customWidth="1"/>
    <col min="8452" max="8452" width="18.140625" style="2" customWidth="1"/>
    <col min="8453" max="8453" width="9.140625" style="2"/>
    <col min="8454" max="8454" width="16.7109375" style="2" bestFit="1" customWidth="1"/>
    <col min="8455" max="8455" width="9.140625" style="2"/>
    <col min="8456" max="8456" width="14.7109375" style="2" bestFit="1" customWidth="1"/>
    <col min="8457" max="8702" width="9.140625" style="2"/>
    <col min="8703" max="8703" width="11.28515625" style="2" customWidth="1"/>
    <col min="8704" max="8704" width="15.140625" style="2" customWidth="1"/>
    <col min="8705" max="8705" width="38.5703125" style="2" bestFit="1" customWidth="1"/>
    <col min="8706" max="8706" width="19" style="2" customWidth="1"/>
    <col min="8707" max="8707" width="21" style="2" bestFit="1" customWidth="1"/>
    <col min="8708" max="8708" width="18.140625" style="2" customWidth="1"/>
    <col min="8709" max="8709" width="9.140625" style="2"/>
    <col min="8710" max="8710" width="16.7109375" style="2" bestFit="1" customWidth="1"/>
    <col min="8711" max="8711" width="9.140625" style="2"/>
    <col min="8712" max="8712" width="14.7109375" style="2" bestFit="1" customWidth="1"/>
    <col min="8713" max="8958" width="9.140625" style="2"/>
    <col min="8959" max="8959" width="11.28515625" style="2" customWidth="1"/>
    <col min="8960" max="8960" width="15.140625" style="2" customWidth="1"/>
    <col min="8961" max="8961" width="38.5703125" style="2" bestFit="1" customWidth="1"/>
    <col min="8962" max="8962" width="19" style="2" customWidth="1"/>
    <col min="8963" max="8963" width="21" style="2" bestFit="1" customWidth="1"/>
    <col min="8964" max="8964" width="18.140625" style="2" customWidth="1"/>
    <col min="8965" max="8965" width="9.140625" style="2"/>
    <col min="8966" max="8966" width="16.7109375" style="2" bestFit="1" customWidth="1"/>
    <col min="8967" max="8967" width="9.140625" style="2"/>
    <col min="8968" max="8968" width="14.7109375" style="2" bestFit="1" customWidth="1"/>
    <col min="8969" max="9214" width="9.140625" style="2"/>
    <col min="9215" max="9215" width="11.28515625" style="2" customWidth="1"/>
    <col min="9216" max="9216" width="15.140625" style="2" customWidth="1"/>
    <col min="9217" max="9217" width="38.5703125" style="2" bestFit="1" customWidth="1"/>
    <col min="9218" max="9218" width="19" style="2" customWidth="1"/>
    <col min="9219" max="9219" width="21" style="2" bestFit="1" customWidth="1"/>
    <col min="9220" max="9220" width="18.140625" style="2" customWidth="1"/>
    <col min="9221" max="9221" width="9.140625" style="2"/>
    <col min="9222" max="9222" width="16.7109375" style="2" bestFit="1" customWidth="1"/>
    <col min="9223" max="9223" width="9.140625" style="2"/>
    <col min="9224" max="9224" width="14.7109375" style="2" bestFit="1" customWidth="1"/>
    <col min="9225" max="9470" width="9.140625" style="2"/>
    <col min="9471" max="9471" width="11.28515625" style="2" customWidth="1"/>
    <col min="9472" max="9472" width="15.140625" style="2" customWidth="1"/>
    <col min="9473" max="9473" width="38.5703125" style="2" bestFit="1" customWidth="1"/>
    <col min="9474" max="9474" width="19" style="2" customWidth="1"/>
    <col min="9475" max="9475" width="21" style="2" bestFit="1" customWidth="1"/>
    <col min="9476" max="9476" width="18.140625" style="2" customWidth="1"/>
    <col min="9477" max="9477" width="9.140625" style="2"/>
    <col min="9478" max="9478" width="16.7109375" style="2" bestFit="1" customWidth="1"/>
    <col min="9479" max="9479" width="9.140625" style="2"/>
    <col min="9480" max="9480" width="14.7109375" style="2" bestFit="1" customWidth="1"/>
    <col min="9481" max="9726" width="9.140625" style="2"/>
    <col min="9727" max="9727" width="11.28515625" style="2" customWidth="1"/>
    <col min="9728" max="9728" width="15.140625" style="2" customWidth="1"/>
    <col min="9729" max="9729" width="38.5703125" style="2" bestFit="1" customWidth="1"/>
    <col min="9730" max="9730" width="19" style="2" customWidth="1"/>
    <col min="9731" max="9731" width="21" style="2" bestFit="1" customWidth="1"/>
    <col min="9732" max="9732" width="18.140625" style="2" customWidth="1"/>
    <col min="9733" max="9733" width="9.140625" style="2"/>
    <col min="9734" max="9734" width="16.7109375" style="2" bestFit="1" customWidth="1"/>
    <col min="9735" max="9735" width="9.140625" style="2"/>
    <col min="9736" max="9736" width="14.7109375" style="2" bestFit="1" customWidth="1"/>
    <col min="9737" max="9982" width="9.140625" style="2"/>
    <col min="9983" max="9983" width="11.28515625" style="2" customWidth="1"/>
    <col min="9984" max="9984" width="15.140625" style="2" customWidth="1"/>
    <col min="9985" max="9985" width="38.5703125" style="2" bestFit="1" customWidth="1"/>
    <col min="9986" max="9986" width="19" style="2" customWidth="1"/>
    <col min="9987" max="9987" width="21" style="2" bestFit="1" customWidth="1"/>
    <col min="9988" max="9988" width="18.140625" style="2" customWidth="1"/>
    <col min="9989" max="9989" width="9.140625" style="2"/>
    <col min="9990" max="9990" width="16.7109375" style="2" bestFit="1" customWidth="1"/>
    <col min="9991" max="9991" width="9.140625" style="2"/>
    <col min="9992" max="9992" width="14.7109375" style="2" bestFit="1" customWidth="1"/>
    <col min="9993" max="10238" width="9.140625" style="2"/>
    <col min="10239" max="10239" width="11.28515625" style="2" customWidth="1"/>
    <col min="10240" max="10240" width="15.140625" style="2" customWidth="1"/>
    <col min="10241" max="10241" width="38.5703125" style="2" bestFit="1" customWidth="1"/>
    <col min="10242" max="10242" width="19" style="2" customWidth="1"/>
    <col min="10243" max="10243" width="21" style="2" bestFit="1" customWidth="1"/>
    <col min="10244" max="10244" width="18.140625" style="2" customWidth="1"/>
    <col min="10245" max="10245" width="9.140625" style="2"/>
    <col min="10246" max="10246" width="16.7109375" style="2" bestFit="1" customWidth="1"/>
    <col min="10247" max="10247" width="9.140625" style="2"/>
    <col min="10248" max="10248" width="14.7109375" style="2" bestFit="1" customWidth="1"/>
    <col min="10249" max="10494" width="9.140625" style="2"/>
    <col min="10495" max="10495" width="11.28515625" style="2" customWidth="1"/>
    <col min="10496" max="10496" width="15.140625" style="2" customWidth="1"/>
    <col min="10497" max="10497" width="38.5703125" style="2" bestFit="1" customWidth="1"/>
    <col min="10498" max="10498" width="19" style="2" customWidth="1"/>
    <col min="10499" max="10499" width="21" style="2" bestFit="1" customWidth="1"/>
    <col min="10500" max="10500" width="18.140625" style="2" customWidth="1"/>
    <col min="10501" max="10501" width="9.140625" style="2"/>
    <col min="10502" max="10502" width="16.7109375" style="2" bestFit="1" customWidth="1"/>
    <col min="10503" max="10503" width="9.140625" style="2"/>
    <col min="10504" max="10504" width="14.7109375" style="2" bestFit="1" customWidth="1"/>
    <col min="10505" max="10750" width="9.140625" style="2"/>
    <col min="10751" max="10751" width="11.28515625" style="2" customWidth="1"/>
    <col min="10752" max="10752" width="15.140625" style="2" customWidth="1"/>
    <col min="10753" max="10753" width="38.5703125" style="2" bestFit="1" customWidth="1"/>
    <col min="10754" max="10754" width="19" style="2" customWidth="1"/>
    <col min="10755" max="10755" width="21" style="2" bestFit="1" customWidth="1"/>
    <col min="10756" max="10756" width="18.140625" style="2" customWidth="1"/>
    <col min="10757" max="10757" width="9.140625" style="2"/>
    <col min="10758" max="10758" width="16.7109375" style="2" bestFit="1" customWidth="1"/>
    <col min="10759" max="10759" width="9.140625" style="2"/>
    <col min="10760" max="10760" width="14.7109375" style="2" bestFit="1" customWidth="1"/>
    <col min="10761" max="11006" width="9.140625" style="2"/>
    <col min="11007" max="11007" width="11.28515625" style="2" customWidth="1"/>
    <col min="11008" max="11008" width="15.140625" style="2" customWidth="1"/>
    <col min="11009" max="11009" width="38.5703125" style="2" bestFit="1" customWidth="1"/>
    <col min="11010" max="11010" width="19" style="2" customWidth="1"/>
    <col min="11011" max="11011" width="21" style="2" bestFit="1" customWidth="1"/>
    <col min="11012" max="11012" width="18.140625" style="2" customWidth="1"/>
    <col min="11013" max="11013" width="9.140625" style="2"/>
    <col min="11014" max="11014" width="16.7109375" style="2" bestFit="1" customWidth="1"/>
    <col min="11015" max="11015" width="9.140625" style="2"/>
    <col min="11016" max="11016" width="14.7109375" style="2" bestFit="1" customWidth="1"/>
    <col min="11017" max="11262" width="9.140625" style="2"/>
    <col min="11263" max="11263" width="11.28515625" style="2" customWidth="1"/>
    <col min="11264" max="11264" width="15.140625" style="2" customWidth="1"/>
    <col min="11265" max="11265" width="38.5703125" style="2" bestFit="1" customWidth="1"/>
    <col min="11266" max="11266" width="19" style="2" customWidth="1"/>
    <col min="11267" max="11267" width="21" style="2" bestFit="1" customWidth="1"/>
    <col min="11268" max="11268" width="18.140625" style="2" customWidth="1"/>
    <col min="11269" max="11269" width="9.140625" style="2"/>
    <col min="11270" max="11270" width="16.7109375" style="2" bestFit="1" customWidth="1"/>
    <col min="11271" max="11271" width="9.140625" style="2"/>
    <col min="11272" max="11272" width="14.7109375" style="2" bestFit="1" customWidth="1"/>
    <col min="11273" max="11518" width="9.140625" style="2"/>
    <col min="11519" max="11519" width="11.28515625" style="2" customWidth="1"/>
    <col min="11520" max="11520" width="15.140625" style="2" customWidth="1"/>
    <col min="11521" max="11521" width="38.5703125" style="2" bestFit="1" customWidth="1"/>
    <col min="11522" max="11522" width="19" style="2" customWidth="1"/>
    <col min="11523" max="11523" width="21" style="2" bestFit="1" customWidth="1"/>
    <col min="11524" max="11524" width="18.140625" style="2" customWidth="1"/>
    <col min="11525" max="11525" width="9.140625" style="2"/>
    <col min="11526" max="11526" width="16.7109375" style="2" bestFit="1" customWidth="1"/>
    <col min="11527" max="11527" width="9.140625" style="2"/>
    <col min="11528" max="11528" width="14.7109375" style="2" bestFit="1" customWidth="1"/>
    <col min="11529" max="11774" width="9.140625" style="2"/>
    <col min="11775" max="11775" width="11.28515625" style="2" customWidth="1"/>
    <col min="11776" max="11776" width="15.140625" style="2" customWidth="1"/>
    <col min="11777" max="11777" width="38.5703125" style="2" bestFit="1" customWidth="1"/>
    <col min="11778" max="11778" width="19" style="2" customWidth="1"/>
    <col min="11779" max="11779" width="21" style="2" bestFit="1" customWidth="1"/>
    <col min="11780" max="11780" width="18.140625" style="2" customWidth="1"/>
    <col min="11781" max="11781" width="9.140625" style="2"/>
    <col min="11782" max="11782" width="16.7109375" style="2" bestFit="1" customWidth="1"/>
    <col min="11783" max="11783" width="9.140625" style="2"/>
    <col min="11784" max="11784" width="14.7109375" style="2" bestFit="1" customWidth="1"/>
    <col min="11785" max="12030" width="9.140625" style="2"/>
    <col min="12031" max="12031" width="11.28515625" style="2" customWidth="1"/>
    <col min="12032" max="12032" width="15.140625" style="2" customWidth="1"/>
    <col min="12033" max="12033" width="38.5703125" style="2" bestFit="1" customWidth="1"/>
    <col min="12034" max="12034" width="19" style="2" customWidth="1"/>
    <col min="12035" max="12035" width="21" style="2" bestFit="1" customWidth="1"/>
    <col min="12036" max="12036" width="18.140625" style="2" customWidth="1"/>
    <col min="12037" max="12037" width="9.140625" style="2"/>
    <col min="12038" max="12038" width="16.7109375" style="2" bestFit="1" customWidth="1"/>
    <col min="12039" max="12039" width="9.140625" style="2"/>
    <col min="12040" max="12040" width="14.7109375" style="2" bestFit="1" customWidth="1"/>
    <col min="12041" max="12286" width="9.140625" style="2"/>
    <col min="12287" max="12287" width="11.28515625" style="2" customWidth="1"/>
    <col min="12288" max="12288" width="15.140625" style="2" customWidth="1"/>
    <col min="12289" max="12289" width="38.5703125" style="2" bestFit="1" customWidth="1"/>
    <col min="12290" max="12290" width="19" style="2" customWidth="1"/>
    <col min="12291" max="12291" width="21" style="2" bestFit="1" customWidth="1"/>
    <col min="12292" max="12292" width="18.140625" style="2" customWidth="1"/>
    <col min="12293" max="12293" width="9.140625" style="2"/>
    <col min="12294" max="12294" width="16.7109375" style="2" bestFit="1" customWidth="1"/>
    <col min="12295" max="12295" width="9.140625" style="2"/>
    <col min="12296" max="12296" width="14.7109375" style="2" bestFit="1" customWidth="1"/>
    <col min="12297" max="12542" width="9.140625" style="2"/>
    <col min="12543" max="12543" width="11.28515625" style="2" customWidth="1"/>
    <col min="12544" max="12544" width="15.140625" style="2" customWidth="1"/>
    <col min="12545" max="12545" width="38.5703125" style="2" bestFit="1" customWidth="1"/>
    <col min="12546" max="12546" width="19" style="2" customWidth="1"/>
    <col min="12547" max="12547" width="21" style="2" bestFit="1" customWidth="1"/>
    <col min="12548" max="12548" width="18.140625" style="2" customWidth="1"/>
    <col min="12549" max="12549" width="9.140625" style="2"/>
    <col min="12550" max="12550" width="16.7109375" style="2" bestFit="1" customWidth="1"/>
    <col min="12551" max="12551" width="9.140625" style="2"/>
    <col min="12552" max="12552" width="14.7109375" style="2" bestFit="1" customWidth="1"/>
    <col min="12553" max="12798" width="9.140625" style="2"/>
    <col min="12799" max="12799" width="11.28515625" style="2" customWidth="1"/>
    <col min="12800" max="12800" width="15.140625" style="2" customWidth="1"/>
    <col min="12801" max="12801" width="38.5703125" style="2" bestFit="1" customWidth="1"/>
    <col min="12802" max="12802" width="19" style="2" customWidth="1"/>
    <col min="12803" max="12803" width="21" style="2" bestFit="1" customWidth="1"/>
    <col min="12804" max="12804" width="18.140625" style="2" customWidth="1"/>
    <col min="12805" max="12805" width="9.140625" style="2"/>
    <col min="12806" max="12806" width="16.7109375" style="2" bestFit="1" customWidth="1"/>
    <col min="12807" max="12807" width="9.140625" style="2"/>
    <col min="12808" max="12808" width="14.7109375" style="2" bestFit="1" customWidth="1"/>
    <col min="12809" max="13054" width="9.140625" style="2"/>
    <col min="13055" max="13055" width="11.28515625" style="2" customWidth="1"/>
    <col min="13056" max="13056" width="15.140625" style="2" customWidth="1"/>
    <col min="13057" max="13057" width="38.5703125" style="2" bestFit="1" customWidth="1"/>
    <col min="13058" max="13058" width="19" style="2" customWidth="1"/>
    <col min="13059" max="13059" width="21" style="2" bestFit="1" customWidth="1"/>
    <col min="13060" max="13060" width="18.140625" style="2" customWidth="1"/>
    <col min="13061" max="13061" width="9.140625" style="2"/>
    <col min="13062" max="13062" width="16.7109375" style="2" bestFit="1" customWidth="1"/>
    <col min="13063" max="13063" width="9.140625" style="2"/>
    <col min="13064" max="13064" width="14.7109375" style="2" bestFit="1" customWidth="1"/>
    <col min="13065" max="13310" width="9.140625" style="2"/>
    <col min="13311" max="13311" width="11.28515625" style="2" customWidth="1"/>
    <col min="13312" max="13312" width="15.140625" style="2" customWidth="1"/>
    <col min="13313" max="13313" width="38.5703125" style="2" bestFit="1" customWidth="1"/>
    <col min="13314" max="13314" width="19" style="2" customWidth="1"/>
    <col min="13315" max="13315" width="21" style="2" bestFit="1" customWidth="1"/>
    <col min="13316" max="13316" width="18.140625" style="2" customWidth="1"/>
    <col min="13317" max="13317" width="9.140625" style="2"/>
    <col min="13318" max="13318" width="16.7109375" style="2" bestFit="1" customWidth="1"/>
    <col min="13319" max="13319" width="9.140625" style="2"/>
    <col min="13320" max="13320" width="14.7109375" style="2" bestFit="1" customWidth="1"/>
    <col min="13321" max="13566" width="9.140625" style="2"/>
    <col min="13567" max="13567" width="11.28515625" style="2" customWidth="1"/>
    <col min="13568" max="13568" width="15.140625" style="2" customWidth="1"/>
    <col min="13569" max="13569" width="38.5703125" style="2" bestFit="1" customWidth="1"/>
    <col min="13570" max="13570" width="19" style="2" customWidth="1"/>
    <col min="13571" max="13571" width="21" style="2" bestFit="1" customWidth="1"/>
    <col min="13572" max="13572" width="18.140625" style="2" customWidth="1"/>
    <col min="13573" max="13573" width="9.140625" style="2"/>
    <col min="13574" max="13574" width="16.7109375" style="2" bestFit="1" customWidth="1"/>
    <col min="13575" max="13575" width="9.140625" style="2"/>
    <col min="13576" max="13576" width="14.7109375" style="2" bestFit="1" customWidth="1"/>
    <col min="13577" max="13822" width="9.140625" style="2"/>
    <col min="13823" max="13823" width="11.28515625" style="2" customWidth="1"/>
    <col min="13824" max="13824" width="15.140625" style="2" customWidth="1"/>
    <col min="13825" max="13825" width="38.5703125" style="2" bestFit="1" customWidth="1"/>
    <col min="13826" max="13826" width="19" style="2" customWidth="1"/>
    <col min="13827" max="13827" width="21" style="2" bestFit="1" customWidth="1"/>
    <col min="13828" max="13828" width="18.140625" style="2" customWidth="1"/>
    <col min="13829" max="13829" width="9.140625" style="2"/>
    <col min="13830" max="13830" width="16.7109375" style="2" bestFit="1" customWidth="1"/>
    <col min="13831" max="13831" width="9.140625" style="2"/>
    <col min="13832" max="13832" width="14.7109375" style="2" bestFit="1" customWidth="1"/>
    <col min="13833" max="14078" width="9.140625" style="2"/>
    <col min="14079" max="14079" width="11.28515625" style="2" customWidth="1"/>
    <col min="14080" max="14080" width="15.140625" style="2" customWidth="1"/>
    <col min="14081" max="14081" width="38.5703125" style="2" bestFit="1" customWidth="1"/>
    <col min="14082" max="14082" width="19" style="2" customWidth="1"/>
    <col min="14083" max="14083" width="21" style="2" bestFit="1" customWidth="1"/>
    <col min="14084" max="14084" width="18.140625" style="2" customWidth="1"/>
    <col min="14085" max="14085" width="9.140625" style="2"/>
    <col min="14086" max="14086" width="16.7109375" style="2" bestFit="1" customWidth="1"/>
    <col min="14087" max="14087" width="9.140625" style="2"/>
    <col min="14088" max="14088" width="14.7109375" style="2" bestFit="1" customWidth="1"/>
    <col min="14089" max="14334" width="9.140625" style="2"/>
    <col min="14335" max="14335" width="11.28515625" style="2" customWidth="1"/>
    <col min="14336" max="14336" width="15.140625" style="2" customWidth="1"/>
    <col min="14337" max="14337" width="38.5703125" style="2" bestFit="1" customWidth="1"/>
    <col min="14338" max="14338" width="19" style="2" customWidth="1"/>
    <col min="14339" max="14339" width="21" style="2" bestFit="1" customWidth="1"/>
    <col min="14340" max="14340" width="18.140625" style="2" customWidth="1"/>
    <col min="14341" max="14341" width="9.140625" style="2"/>
    <col min="14342" max="14342" width="16.7109375" style="2" bestFit="1" customWidth="1"/>
    <col min="14343" max="14343" width="9.140625" style="2"/>
    <col min="14344" max="14344" width="14.7109375" style="2" bestFit="1" customWidth="1"/>
    <col min="14345" max="14590" width="9.140625" style="2"/>
    <col min="14591" max="14591" width="11.28515625" style="2" customWidth="1"/>
    <col min="14592" max="14592" width="15.140625" style="2" customWidth="1"/>
    <col min="14593" max="14593" width="38.5703125" style="2" bestFit="1" customWidth="1"/>
    <col min="14594" max="14594" width="19" style="2" customWidth="1"/>
    <col min="14595" max="14595" width="21" style="2" bestFit="1" customWidth="1"/>
    <col min="14596" max="14596" width="18.140625" style="2" customWidth="1"/>
    <col min="14597" max="14597" width="9.140625" style="2"/>
    <col min="14598" max="14598" width="16.7109375" style="2" bestFit="1" customWidth="1"/>
    <col min="14599" max="14599" width="9.140625" style="2"/>
    <col min="14600" max="14600" width="14.7109375" style="2" bestFit="1" customWidth="1"/>
    <col min="14601" max="14846" width="9.140625" style="2"/>
    <col min="14847" max="14847" width="11.28515625" style="2" customWidth="1"/>
    <col min="14848" max="14848" width="15.140625" style="2" customWidth="1"/>
    <col min="14849" max="14849" width="38.5703125" style="2" bestFit="1" customWidth="1"/>
    <col min="14850" max="14850" width="19" style="2" customWidth="1"/>
    <col min="14851" max="14851" width="21" style="2" bestFit="1" customWidth="1"/>
    <col min="14852" max="14852" width="18.140625" style="2" customWidth="1"/>
    <col min="14853" max="14853" width="9.140625" style="2"/>
    <col min="14854" max="14854" width="16.7109375" style="2" bestFit="1" customWidth="1"/>
    <col min="14855" max="14855" width="9.140625" style="2"/>
    <col min="14856" max="14856" width="14.7109375" style="2" bestFit="1" customWidth="1"/>
    <col min="14857" max="15102" width="9.140625" style="2"/>
    <col min="15103" max="15103" width="11.28515625" style="2" customWidth="1"/>
    <col min="15104" max="15104" width="15.140625" style="2" customWidth="1"/>
    <col min="15105" max="15105" width="38.5703125" style="2" bestFit="1" customWidth="1"/>
    <col min="15106" max="15106" width="19" style="2" customWidth="1"/>
    <col min="15107" max="15107" width="21" style="2" bestFit="1" customWidth="1"/>
    <col min="15108" max="15108" width="18.140625" style="2" customWidth="1"/>
    <col min="15109" max="15109" width="9.140625" style="2"/>
    <col min="15110" max="15110" width="16.7109375" style="2" bestFit="1" customWidth="1"/>
    <col min="15111" max="15111" width="9.140625" style="2"/>
    <col min="15112" max="15112" width="14.7109375" style="2" bestFit="1" customWidth="1"/>
    <col min="15113" max="15358" width="9.140625" style="2"/>
    <col min="15359" max="15359" width="11.28515625" style="2" customWidth="1"/>
    <col min="15360" max="15360" width="15.140625" style="2" customWidth="1"/>
    <col min="15361" max="15361" width="38.5703125" style="2" bestFit="1" customWidth="1"/>
    <col min="15362" max="15362" width="19" style="2" customWidth="1"/>
    <col min="15363" max="15363" width="21" style="2" bestFit="1" customWidth="1"/>
    <col min="15364" max="15364" width="18.140625" style="2" customWidth="1"/>
    <col min="15365" max="15365" width="9.140625" style="2"/>
    <col min="15366" max="15366" width="16.7109375" style="2" bestFit="1" customWidth="1"/>
    <col min="15367" max="15367" width="9.140625" style="2"/>
    <col min="15368" max="15368" width="14.7109375" style="2" bestFit="1" customWidth="1"/>
    <col min="15369" max="15614" width="9.140625" style="2"/>
    <col min="15615" max="15615" width="11.28515625" style="2" customWidth="1"/>
    <col min="15616" max="15616" width="15.140625" style="2" customWidth="1"/>
    <col min="15617" max="15617" width="38.5703125" style="2" bestFit="1" customWidth="1"/>
    <col min="15618" max="15618" width="19" style="2" customWidth="1"/>
    <col min="15619" max="15619" width="21" style="2" bestFit="1" customWidth="1"/>
    <col min="15620" max="15620" width="18.140625" style="2" customWidth="1"/>
    <col min="15621" max="15621" width="9.140625" style="2"/>
    <col min="15622" max="15622" width="16.7109375" style="2" bestFit="1" customWidth="1"/>
    <col min="15623" max="15623" width="9.140625" style="2"/>
    <col min="15624" max="15624" width="14.7109375" style="2" bestFit="1" customWidth="1"/>
    <col min="15625" max="15870" width="9.140625" style="2"/>
    <col min="15871" max="15871" width="11.28515625" style="2" customWidth="1"/>
    <col min="15872" max="15872" width="15.140625" style="2" customWidth="1"/>
    <col min="15873" max="15873" width="38.5703125" style="2" bestFit="1" customWidth="1"/>
    <col min="15874" max="15874" width="19" style="2" customWidth="1"/>
    <col min="15875" max="15875" width="21" style="2" bestFit="1" customWidth="1"/>
    <col min="15876" max="15876" width="18.140625" style="2" customWidth="1"/>
    <col min="15877" max="15877" width="9.140625" style="2"/>
    <col min="15878" max="15878" width="16.7109375" style="2" bestFit="1" customWidth="1"/>
    <col min="15879" max="15879" width="9.140625" style="2"/>
    <col min="15880" max="15880" width="14.7109375" style="2" bestFit="1" customWidth="1"/>
    <col min="15881" max="16126" width="9.140625" style="2"/>
    <col min="16127" max="16127" width="11.28515625" style="2" customWidth="1"/>
    <col min="16128" max="16128" width="15.140625" style="2" customWidth="1"/>
    <col min="16129" max="16129" width="38.5703125" style="2" bestFit="1" customWidth="1"/>
    <col min="16130" max="16130" width="19" style="2" customWidth="1"/>
    <col min="16131" max="16131" width="21" style="2" bestFit="1" customWidth="1"/>
    <col min="16132" max="16132" width="18.140625" style="2" customWidth="1"/>
    <col min="16133" max="16133" width="9.140625" style="2"/>
    <col min="16134" max="16134" width="16.7109375" style="2" bestFit="1" customWidth="1"/>
    <col min="16135" max="16135" width="9.140625" style="2"/>
    <col min="16136" max="16136" width="14.7109375" style="2" bestFit="1" customWidth="1"/>
    <col min="16137" max="16384" width="9.140625" style="2"/>
  </cols>
  <sheetData>
    <row r="1" spans="1:8" ht="16.5" x14ac:dyDescent="0.3">
      <c r="A1" s="51" t="s">
        <v>0</v>
      </c>
      <c r="B1" s="51"/>
      <c r="C1" s="51"/>
      <c r="D1" s="51"/>
    </row>
    <row r="2" spans="1:8" ht="5.25" customHeight="1" x14ac:dyDescent="0.3"/>
    <row r="3" spans="1:8" x14ac:dyDescent="0.3">
      <c r="A3" s="52" t="s">
        <v>1</v>
      </c>
      <c r="B3" s="52"/>
      <c r="C3" s="4" t="s">
        <v>2</v>
      </c>
      <c r="D3" s="4" t="s">
        <v>3</v>
      </c>
    </row>
    <row r="4" spans="1:8" ht="15.75" thickBot="1" x14ac:dyDescent="0.35">
      <c r="A4" s="53" t="s">
        <v>4</v>
      </c>
      <c r="B4" s="53"/>
      <c r="C4" s="5"/>
      <c r="D4" s="5"/>
    </row>
    <row r="5" spans="1:8" x14ac:dyDescent="0.3">
      <c r="B5" s="6">
        <v>301.10000000000002</v>
      </c>
      <c r="C5" s="2" t="s">
        <v>5</v>
      </c>
      <c r="D5" s="7">
        <v>166000</v>
      </c>
    </row>
    <row r="6" spans="1:8" ht="15.75" x14ac:dyDescent="0.3">
      <c r="B6" s="6">
        <v>301.39999999999998</v>
      </c>
      <c r="C6" s="8" t="s">
        <v>6</v>
      </c>
      <c r="D6" s="7">
        <v>5000</v>
      </c>
    </row>
    <row r="7" spans="1:8" ht="15.75" x14ac:dyDescent="0.3">
      <c r="A7" s="9">
        <v>301</v>
      </c>
      <c r="B7" s="9"/>
      <c r="C7" s="10" t="s">
        <v>7</v>
      </c>
      <c r="D7" s="11">
        <f>SUM(D5:D6)</f>
        <v>171000</v>
      </c>
      <c r="G7" s="6"/>
    </row>
    <row r="8" spans="1:8" x14ac:dyDescent="0.3">
      <c r="A8" s="6"/>
      <c r="B8" s="6">
        <v>310.01</v>
      </c>
      <c r="C8" s="2" t="s">
        <v>8</v>
      </c>
      <c r="D8" s="7">
        <v>8800</v>
      </c>
      <c r="F8" s="12"/>
      <c r="H8" s="13"/>
    </row>
    <row r="9" spans="1:8" x14ac:dyDescent="0.3">
      <c r="A9" s="6"/>
      <c r="B9" s="6">
        <v>310.02</v>
      </c>
      <c r="C9" s="2" t="s">
        <v>9</v>
      </c>
      <c r="D9" s="7">
        <v>0</v>
      </c>
    </row>
    <row r="10" spans="1:8" x14ac:dyDescent="0.3">
      <c r="A10" s="6"/>
      <c r="B10" s="6">
        <v>310.02999999999997</v>
      </c>
      <c r="C10" s="2" t="s">
        <v>10</v>
      </c>
      <c r="D10" s="7">
        <v>0</v>
      </c>
    </row>
    <row r="11" spans="1:8" x14ac:dyDescent="0.3">
      <c r="A11" s="6"/>
      <c r="B11" s="6">
        <v>310.10000000000002</v>
      </c>
      <c r="C11" s="2" t="s">
        <v>11</v>
      </c>
      <c r="D11" s="7">
        <v>25000</v>
      </c>
    </row>
    <row r="12" spans="1:8" x14ac:dyDescent="0.3">
      <c r="A12" s="6"/>
      <c r="B12" s="6">
        <v>310.20999999999998</v>
      </c>
      <c r="C12" s="2" t="s">
        <v>12</v>
      </c>
      <c r="D12" s="7">
        <v>315000</v>
      </c>
      <c r="F12" s="12"/>
      <c r="H12" s="12"/>
    </row>
    <row r="13" spans="1:8" x14ac:dyDescent="0.3">
      <c r="A13" s="6"/>
      <c r="B13" s="6">
        <v>310.23</v>
      </c>
      <c r="C13" s="2" t="s">
        <v>13</v>
      </c>
      <c r="D13" s="7">
        <v>0</v>
      </c>
    </row>
    <row r="14" spans="1:8" x14ac:dyDescent="0.3">
      <c r="A14" s="6"/>
      <c r="B14" s="6">
        <v>310.24</v>
      </c>
      <c r="C14" s="2" t="s">
        <v>14</v>
      </c>
      <c r="D14" s="7">
        <v>0</v>
      </c>
    </row>
    <row r="15" spans="1:8" x14ac:dyDescent="0.3">
      <c r="A15" s="6"/>
      <c r="B15" s="6">
        <v>310.5</v>
      </c>
      <c r="C15" s="2" t="s">
        <v>15</v>
      </c>
      <c r="D15" s="7">
        <v>20000</v>
      </c>
    </row>
    <row r="16" spans="1:8" ht="15.75" x14ac:dyDescent="0.3">
      <c r="A16" s="9">
        <v>310</v>
      </c>
      <c r="B16" s="9"/>
      <c r="C16" s="14" t="s">
        <v>16</v>
      </c>
      <c r="D16" s="11">
        <f>SUM(D8:D15)</f>
        <v>368800</v>
      </c>
    </row>
    <row r="17" spans="1:6" x14ac:dyDescent="0.3">
      <c r="A17" s="6"/>
      <c r="B17" s="6">
        <v>321.61</v>
      </c>
      <c r="C17" s="2" t="s">
        <v>17</v>
      </c>
      <c r="D17" s="7">
        <v>500</v>
      </c>
    </row>
    <row r="18" spans="1:6" x14ac:dyDescent="0.3">
      <c r="A18" s="6"/>
      <c r="B18" s="6">
        <v>321.8</v>
      </c>
      <c r="C18" s="2" t="s">
        <v>18</v>
      </c>
      <c r="D18" s="7">
        <v>12500</v>
      </c>
    </row>
    <row r="19" spans="1:6" ht="15.75" x14ac:dyDescent="0.3">
      <c r="A19" s="9">
        <v>321</v>
      </c>
      <c r="B19" s="9"/>
      <c r="C19" s="14" t="s">
        <v>19</v>
      </c>
      <c r="D19" s="11">
        <f>SUM(D17:D18)</f>
        <v>13000</v>
      </c>
    </row>
    <row r="20" spans="1:6" x14ac:dyDescent="0.3">
      <c r="A20" s="6"/>
      <c r="B20" s="6">
        <v>331.1</v>
      </c>
      <c r="C20" s="2" t="s">
        <v>20</v>
      </c>
      <c r="D20" s="7">
        <v>1200</v>
      </c>
    </row>
    <row r="21" spans="1:6" x14ac:dyDescent="0.3">
      <c r="A21" s="6"/>
      <c r="B21" s="6">
        <v>331.12</v>
      </c>
      <c r="C21" s="2" t="s">
        <v>21</v>
      </c>
      <c r="D21" s="7">
        <v>5000</v>
      </c>
    </row>
    <row r="22" spans="1:6" x14ac:dyDescent="0.3">
      <c r="A22" s="6"/>
      <c r="B22" s="6">
        <v>331.13</v>
      </c>
      <c r="C22" s="2" t="s">
        <v>22</v>
      </c>
      <c r="D22" s="7">
        <v>1500</v>
      </c>
      <c r="E22" s="15"/>
    </row>
    <row r="23" spans="1:6" x14ac:dyDescent="0.3">
      <c r="A23" s="6"/>
      <c r="B23" s="6">
        <v>331.21</v>
      </c>
      <c r="C23" s="2" t="s">
        <v>23</v>
      </c>
      <c r="D23" s="7">
        <v>200</v>
      </c>
    </row>
    <row r="24" spans="1:6" ht="15.75" x14ac:dyDescent="0.3">
      <c r="A24" s="9">
        <v>331</v>
      </c>
      <c r="B24" s="9"/>
      <c r="C24" s="14" t="s">
        <v>24</v>
      </c>
      <c r="D24" s="11">
        <f>SUM(D20:D23)</f>
        <v>7900</v>
      </c>
      <c r="E24" s="1" t="s">
        <v>25</v>
      </c>
    </row>
    <row r="25" spans="1:6" x14ac:dyDescent="0.3">
      <c r="A25" s="6"/>
      <c r="B25" s="6">
        <v>341.01</v>
      </c>
      <c r="C25" s="2" t="s">
        <v>26</v>
      </c>
      <c r="D25" s="7">
        <v>0</v>
      </c>
    </row>
    <row r="26" spans="1:6" x14ac:dyDescent="0.3">
      <c r="A26" s="6"/>
      <c r="B26" s="6">
        <v>341.03</v>
      </c>
      <c r="C26" s="2" t="s">
        <v>27</v>
      </c>
      <c r="D26" s="7">
        <v>0</v>
      </c>
    </row>
    <row r="27" spans="1:6" x14ac:dyDescent="0.3">
      <c r="A27" s="6"/>
      <c r="B27" s="6">
        <v>341.04</v>
      </c>
      <c r="C27" s="2" t="s">
        <v>28</v>
      </c>
      <c r="D27" s="7">
        <v>2500</v>
      </c>
    </row>
    <row r="28" spans="1:6" ht="15.75" x14ac:dyDescent="0.3">
      <c r="A28" s="9">
        <v>341</v>
      </c>
      <c r="B28" s="9"/>
      <c r="C28" s="14" t="s">
        <v>29</v>
      </c>
      <c r="D28" s="11">
        <f>SUM(D25:D27)</f>
        <v>2500</v>
      </c>
    </row>
    <row r="29" spans="1:6" s="20" customFormat="1" ht="15.75" x14ac:dyDescent="0.3">
      <c r="A29" s="16"/>
      <c r="B29" s="16">
        <v>354.07</v>
      </c>
      <c r="C29" s="17" t="s">
        <v>30</v>
      </c>
      <c r="D29" s="18">
        <v>0</v>
      </c>
      <c r="E29" s="19"/>
    </row>
    <row r="30" spans="1:6" s="20" customFormat="1" ht="15.75" x14ac:dyDescent="0.3">
      <c r="A30" s="9">
        <v>354</v>
      </c>
      <c r="B30" s="9"/>
      <c r="C30" s="21" t="s">
        <v>31</v>
      </c>
      <c r="D30" s="22">
        <f>SUM(D29)</f>
        <v>0</v>
      </c>
      <c r="E30" s="19"/>
    </row>
    <row r="31" spans="1:6" x14ac:dyDescent="0.3">
      <c r="A31" s="6"/>
      <c r="B31" s="6">
        <v>355.01</v>
      </c>
      <c r="C31" s="2" t="s">
        <v>32</v>
      </c>
      <c r="D31" s="12">
        <v>1000</v>
      </c>
      <c r="F31" s="12"/>
    </row>
    <row r="32" spans="1:6" x14ac:dyDescent="0.3">
      <c r="A32" s="6"/>
      <c r="B32" s="6">
        <v>355.04</v>
      </c>
      <c r="C32" s="2" t="s">
        <v>33</v>
      </c>
      <c r="D32" s="12">
        <v>200</v>
      </c>
    </row>
    <row r="33" spans="1:4" x14ac:dyDescent="0.3">
      <c r="A33" s="6"/>
      <c r="B33" s="6">
        <v>355.05</v>
      </c>
      <c r="C33" s="2" t="s">
        <v>34</v>
      </c>
      <c r="D33" s="12">
        <v>7750</v>
      </c>
    </row>
    <row r="34" spans="1:4" x14ac:dyDescent="0.3">
      <c r="A34" s="6"/>
      <c r="B34" s="6">
        <v>355.07</v>
      </c>
      <c r="C34" s="2" t="s">
        <v>35</v>
      </c>
      <c r="D34" s="18">
        <v>17036</v>
      </c>
    </row>
    <row r="35" spans="1:4" ht="15.75" x14ac:dyDescent="0.3">
      <c r="A35" s="9">
        <v>355</v>
      </c>
      <c r="B35" s="9"/>
      <c r="C35" s="14" t="s">
        <v>36</v>
      </c>
      <c r="D35" s="11">
        <f>SUM(D31:D34)</f>
        <v>25986</v>
      </c>
    </row>
    <row r="36" spans="1:4" x14ac:dyDescent="0.3">
      <c r="A36" s="6"/>
      <c r="B36" s="6">
        <v>360.01</v>
      </c>
      <c r="C36" s="2" t="s">
        <v>37</v>
      </c>
      <c r="D36" s="18">
        <v>0</v>
      </c>
    </row>
    <row r="37" spans="1:4" ht="15.75" x14ac:dyDescent="0.3">
      <c r="A37" s="9">
        <v>360</v>
      </c>
      <c r="B37" s="9"/>
      <c r="C37" s="14" t="s">
        <v>38</v>
      </c>
      <c r="D37" s="11">
        <f>SUM(D36)</f>
        <v>0</v>
      </c>
    </row>
    <row r="38" spans="1:4" x14ac:dyDescent="0.3">
      <c r="A38" s="6"/>
      <c r="B38" s="6">
        <v>361.31</v>
      </c>
      <c r="C38" s="2" t="s">
        <v>39</v>
      </c>
      <c r="D38" s="7">
        <v>1500</v>
      </c>
    </row>
    <row r="39" spans="1:4" x14ac:dyDescent="0.3">
      <c r="A39" s="6"/>
      <c r="B39" s="6"/>
      <c r="C39" s="13" t="s">
        <v>40</v>
      </c>
      <c r="D39" s="7">
        <v>0</v>
      </c>
    </row>
    <row r="40" spans="1:4" x14ac:dyDescent="0.3">
      <c r="A40" s="6"/>
      <c r="B40" s="6"/>
      <c r="C40" s="13" t="s">
        <v>41</v>
      </c>
      <c r="D40" s="7">
        <v>0</v>
      </c>
    </row>
    <row r="41" spans="1:4" x14ac:dyDescent="0.3">
      <c r="A41" s="6"/>
      <c r="B41" s="6"/>
      <c r="C41" s="13" t="s">
        <v>42</v>
      </c>
      <c r="D41" s="7">
        <v>0</v>
      </c>
    </row>
    <row r="42" spans="1:4" x14ac:dyDescent="0.3">
      <c r="A42" s="6"/>
      <c r="B42" s="6"/>
      <c r="C42" s="13" t="s">
        <v>43</v>
      </c>
      <c r="D42" s="7">
        <v>0</v>
      </c>
    </row>
    <row r="43" spans="1:4" x14ac:dyDescent="0.3">
      <c r="A43" s="6"/>
      <c r="B43" s="6">
        <v>361.33</v>
      </c>
      <c r="C43" s="2" t="s">
        <v>44</v>
      </c>
      <c r="D43" s="7">
        <v>4000</v>
      </c>
    </row>
    <row r="44" spans="1:4" x14ac:dyDescent="0.3">
      <c r="A44" s="6"/>
      <c r="B44" s="6">
        <v>361.34</v>
      </c>
      <c r="C44" s="2" t="s">
        <v>45</v>
      </c>
      <c r="D44" s="7">
        <v>1000</v>
      </c>
    </row>
    <row r="45" spans="1:4" x14ac:dyDescent="0.3">
      <c r="A45" s="6"/>
      <c r="B45" s="6">
        <v>361.35</v>
      </c>
      <c r="C45" s="2" t="s">
        <v>46</v>
      </c>
      <c r="D45" s="7">
        <v>0</v>
      </c>
    </row>
    <row r="46" spans="1:4" x14ac:dyDescent="0.3">
      <c r="A46" s="6"/>
      <c r="B46" s="6">
        <v>361.36</v>
      </c>
      <c r="C46" s="2" t="s">
        <v>47</v>
      </c>
      <c r="D46" s="7">
        <v>0</v>
      </c>
    </row>
    <row r="47" spans="1:4" x14ac:dyDescent="0.3">
      <c r="A47" s="6"/>
      <c r="B47" s="6">
        <v>361.38</v>
      </c>
      <c r="C47" s="2" t="s">
        <v>48</v>
      </c>
      <c r="D47" s="7">
        <v>0</v>
      </c>
    </row>
    <row r="48" spans="1:4" x14ac:dyDescent="0.3">
      <c r="A48" s="6"/>
      <c r="B48" s="6">
        <v>361.5</v>
      </c>
      <c r="C48" s="2" t="s">
        <v>49</v>
      </c>
      <c r="D48" s="7">
        <v>100</v>
      </c>
    </row>
    <row r="49" spans="1:4" x14ac:dyDescent="0.3">
      <c r="A49" s="6"/>
      <c r="B49" s="23">
        <v>361.40800000000002</v>
      </c>
      <c r="C49" s="2" t="s">
        <v>50</v>
      </c>
      <c r="D49" s="7">
        <v>5000</v>
      </c>
    </row>
    <row r="50" spans="1:4" ht="15.75" x14ac:dyDescent="0.3">
      <c r="A50" s="9">
        <v>361</v>
      </c>
      <c r="B50" s="9"/>
      <c r="C50" s="14" t="s">
        <v>51</v>
      </c>
      <c r="D50" s="11">
        <f>SUM(D38:D49)</f>
        <v>11600</v>
      </c>
    </row>
    <row r="51" spans="1:4" x14ac:dyDescent="0.3">
      <c r="A51" s="16"/>
      <c r="B51" s="6">
        <v>362.41</v>
      </c>
      <c r="C51" s="2" t="s">
        <v>52</v>
      </c>
      <c r="D51" s="7">
        <v>0</v>
      </c>
    </row>
    <row r="52" spans="1:4" x14ac:dyDescent="0.3">
      <c r="A52" s="16"/>
      <c r="B52" s="6">
        <v>362.47</v>
      </c>
      <c r="C52" s="2" t="s">
        <v>53</v>
      </c>
      <c r="D52" s="7">
        <v>150</v>
      </c>
    </row>
    <row r="53" spans="1:4" x14ac:dyDescent="0.3">
      <c r="A53" s="16"/>
      <c r="B53" s="6">
        <v>362.48</v>
      </c>
      <c r="C53" s="2" t="s">
        <v>54</v>
      </c>
      <c r="D53" s="7">
        <v>1000</v>
      </c>
    </row>
    <row r="54" spans="1:4" x14ac:dyDescent="0.3">
      <c r="A54" s="16"/>
      <c r="B54" s="6">
        <v>362.49</v>
      </c>
      <c r="C54" s="2" t="s">
        <v>55</v>
      </c>
      <c r="D54" s="7">
        <v>0</v>
      </c>
    </row>
    <row r="55" spans="1:4" x14ac:dyDescent="0.3">
      <c r="A55" s="16"/>
      <c r="B55" s="6">
        <v>362.5</v>
      </c>
      <c r="C55" s="2" t="s">
        <v>56</v>
      </c>
      <c r="D55" s="7">
        <v>0</v>
      </c>
    </row>
    <row r="56" spans="1:4" x14ac:dyDescent="0.3">
      <c r="A56" s="16"/>
      <c r="B56" s="6">
        <v>362.51</v>
      </c>
      <c r="C56" s="2" t="s">
        <v>57</v>
      </c>
      <c r="D56" s="7">
        <v>0</v>
      </c>
    </row>
    <row r="57" spans="1:4" x14ac:dyDescent="0.3">
      <c r="A57" s="16"/>
      <c r="B57" s="6">
        <v>361.52</v>
      </c>
      <c r="C57" s="2" t="s">
        <v>58</v>
      </c>
      <c r="D57" s="7">
        <v>0</v>
      </c>
    </row>
    <row r="58" spans="1:4" x14ac:dyDescent="0.3">
      <c r="A58" s="16"/>
      <c r="B58" s="6">
        <v>362.53</v>
      </c>
      <c r="C58" s="2" t="s">
        <v>59</v>
      </c>
      <c r="D58" s="7">
        <v>0</v>
      </c>
    </row>
    <row r="59" spans="1:4" x14ac:dyDescent="0.3">
      <c r="A59" s="16"/>
      <c r="B59" s="6">
        <v>362.54</v>
      </c>
      <c r="C59" s="2" t="s">
        <v>60</v>
      </c>
      <c r="D59" s="7">
        <v>0</v>
      </c>
    </row>
    <row r="60" spans="1:4" x14ac:dyDescent="0.3">
      <c r="A60" s="16"/>
      <c r="B60" s="6">
        <v>362.57</v>
      </c>
      <c r="C60" s="2" t="s">
        <v>61</v>
      </c>
      <c r="D60" s="7">
        <v>0</v>
      </c>
    </row>
    <row r="61" spans="1:4" x14ac:dyDescent="0.3">
      <c r="A61" s="16"/>
      <c r="B61" s="6">
        <v>362.58</v>
      </c>
      <c r="C61" s="20" t="s">
        <v>62</v>
      </c>
      <c r="D61" s="7">
        <v>15000</v>
      </c>
    </row>
    <row r="62" spans="1:4" x14ac:dyDescent="0.3">
      <c r="A62" s="6"/>
      <c r="B62" s="6">
        <v>362.59</v>
      </c>
      <c r="C62" s="2" t="s">
        <v>63</v>
      </c>
      <c r="D62" s="7">
        <v>0</v>
      </c>
    </row>
    <row r="63" spans="1:4" x14ac:dyDescent="0.3">
      <c r="B63" s="6">
        <v>362</v>
      </c>
      <c r="C63" s="2" t="s">
        <v>64</v>
      </c>
      <c r="D63" s="7">
        <v>0</v>
      </c>
    </row>
    <row r="64" spans="1:4" ht="15.75" x14ac:dyDescent="0.3">
      <c r="A64" s="9">
        <v>362</v>
      </c>
      <c r="B64" s="9"/>
      <c r="C64" s="14" t="s">
        <v>65</v>
      </c>
      <c r="D64" s="11">
        <f>SUM(D51:D63)</f>
        <v>16150</v>
      </c>
    </row>
    <row r="65" spans="1:4" x14ac:dyDescent="0.3">
      <c r="A65" s="6"/>
      <c r="B65" s="6">
        <v>363.51</v>
      </c>
      <c r="C65" s="2" t="s">
        <v>66</v>
      </c>
      <c r="D65" s="7">
        <v>5400</v>
      </c>
    </row>
    <row r="66" spans="1:4" x14ac:dyDescent="0.3">
      <c r="A66" s="6"/>
      <c r="B66" s="6">
        <v>363.53</v>
      </c>
      <c r="C66" s="2" t="s">
        <v>67</v>
      </c>
      <c r="D66" s="7">
        <v>0</v>
      </c>
    </row>
    <row r="67" spans="1:4" x14ac:dyDescent="0.3">
      <c r="A67" s="6"/>
      <c r="B67" s="6">
        <v>363.54</v>
      </c>
      <c r="C67" s="2" t="s">
        <v>68</v>
      </c>
      <c r="D67" s="7">
        <v>0</v>
      </c>
    </row>
    <row r="68" spans="1:4" ht="15.75" x14ac:dyDescent="0.3">
      <c r="A68" s="9">
        <v>363</v>
      </c>
      <c r="B68" s="9"/>
      <c r="C68" s="14" t="s">
        <v>69</v>
      </c>
      <c r="D68" s="11">
        <f>SUM(D65:D67)</f>
        <v>5400</v>
      </c>
    </row>
    <row r="69" spans="1:4" x14ac:dyDescent="0.3">
      <c r="A69" s="6"/>
      <c r="B69" s="6">
        <v>364.1</v>
      </c>
      <c r="C69" s="2" t="s">
        <v>70</v>
      </c>
      <c r="D69" s="7"/>
    </row>
    <row r="70" spans="1:4" x14ac:dyDescent="0.3">
      <c r="A70" s="6"/>
      <c r="B70" s="6"/>
      <c r="C70" s="13" t="s">
        <v>71</v>
      </c>
      <c r="D70" s="7">
        <v>0</v>
      </c>
    </row>
    <row r="71" spans="1:4" x14ac:dyDescent="0.3">
      <c r="A71" s="6"/>
      <c r="B71" s="6"/>
      <c r="C71" s="13" t="s">
        <v>72</v>
      </c>
      <c r="D71" s="7">
        <v>0</v>
      </c>
    </row>
    <row r="72" spans="1:4" x14ac:dyDescent="0.3">
      <c r="A72" s="6"/>
      <c r="B72" s="6"/>
      <c r="C72" s="13" t="s">
        <v>73</v>
      </c>
      <c r="D72" s="7">
        <v>0</v>
      </c>
    </row>
    <row r="73" spans="1:4" ht="15.75" x14ac:dyDescent="0.3">
      <c r="A73" s="9">
        <v>364</v>
      </c>
      <c r="B73" s="9"/>
      <c r="C73" s="14" t="s">
        <v>74</v>
      </c>
      <c r="D73" s="11">
        <f>SUM(D70:D72)</f>
        <v>0</v>
      </c>
    </row>
    <row r="74" spans="1:4" x14ac:dyDescent="0.3">
      <c r="A74" s="16"/>
      <c r="B74" s="6">
        <v>367.21</v>
      </c>
      <c r="C74" s="2" t="s">
        <v>75</v>
      </c>
      <c r="D74" s="7">
        <v>0</v>
      </c>
    </row>
    <row r="75" spans="1:4" ht="15.75" x14ac:dyDescent="0.3">
      <c r="A75" s="9">
        <v>367</v>
      </c>
      <c r="B75" s="9"/>
      <c r="C75" s="14" t="s">
        <v>76</v>
      </c>
      <c r="D75" s="11">
        <v>0</v>
      </c>
    </row>
    <row r="76" spans="1:4" ht="15.75" x14ac:dyDescent="0.3">
      <c r="A76" s="9">
        <v>389</v>
      </c>
      <c r="B76" s="9"/>
      <c r="C76" s="14" t="s">
        <v>77</v>
      </c>
      <c r="D76" s="11">
        <v>0</v>
      </c>
    </row>
    <row r="77" spans="1:4" ht="15.75" x14ac:dyDescent="0.3">
      <c r="A77" s="9">
        <v>392</v>
      </c>
      <c r="B77" s="9"/>
      <c r="C77" s="14" t="s">
        <v>78</v>
      </c>
      <c r="D77" s="11">
        <v>0</v>
      </c>
    </row>
    <row r="78" spans="1:4" ht="16.5" thickBot="1" x14ac:dyDescent="0.35">
      <c r="A78" s="9">
        <v>395</v>
      </c>
      <c r="B78" s="9"/>
      <c r="C78" s="14" t="s">
        <v>79</v>
      </c>
      <c r="D78" s="24">
        <v>3000</v>
      </c>
    </row>
    <row r="79" spans="1:4" x14ac:dyDescent="0.3">
      <c r="D79" s="7"/>
    </row>
    <row r="80" spans="1:4" ht="17.25" thickBot="1" x14ac:dyDescent="0.35">
      <c r="A80" s="25" t="s">
        <v>80</v>
      </c>
      <c r="D80" s="26">
        <f>D78+D77+D76+D75+D73+D68+D64+D50+D37+D35+D30+D28+D24+D19+D16+D7</f>
        <v>625336</v>
      </c>
    </row>
    <row r="81" spans="1:11" s="1" customFormat="1" ht="15.75" thickTop="1" x14ac:dyDescent="0.3">
      <c r="A81" s="3"/>
      <c r="B81" s="2"/>
      <c r="C81" s="2"/>
      <c r="D81" s="2"/>
      <c r="F81" s="2"/>
      <c r="G81" s="2"/>
      <c r="H81" s="2"/>
      <c r="I81" s="2"/>
      <c r="J81" s="2"/>
      <c r="K81" s="2"/>
    </row>
    <row r="82" spans="1:11" s="1" customFormat="1" ht="16.5" x14ac:dyDescent="0.3">
      <c r="A82" s="51"/>
      <c r="B82" s="51"/>
      <c r="C82" s="27"/>
      <c r="D82" s="2"/>
      <c r="F82" s="2"/>
      <c r="G82" s="2"/>
      <c r="H82" s="2"/>
      <c r="I82" s="2"/>
      <c r="J82" s="2"/>
      <c r="K82" s="2"/>
    </row>
    <row r="83" spans="1:11" s="1" customFormat="1" x14ac:dyDescent="0.3">
      <c r="A83" s="52" t="s">
        <v>1</v>
      </c>
      <c r="B83" s="52"/>
      <c r="C83" s="4" t="s">
        <v>2</v>
      </c>
      <c r="D83" s="2"/>
      <c r="F83" s="2"/>
      <c r="G83" s="2"/>
      <c r="H83" s="2"/>
      <c r="I83" s="2"/>
      <c r="J83" s="2"/>
      <c r="K83" s="2"/>
    </row>
    <row r="84" spans="1:11" s="1" customFormat="1" ht="17.25" thickBot="1" x14ac:dyDescent="0.35">
      <c r="A84" s="28" t="s">
        <v>81</v>
      </c>
      <c r="B84" s="5"/>
      <c r="C84" s="5"/>
      <c r="D84" s="5" t="s">
        <v>3</v>
      </c>
      <c r="F84" s="2"/>
      <c r="G84" s="2"/>
      <c r="H84" s="2"/>
      <c r="I84" s="2"/>
      <c r="J84" s="2"/>
      <c r="K84" s="2"/>
    </row>
    <row r="85" spans="1:11" s="1" customFormat="1" x14ac:dyDescent="0.3">
      <c r="A85" s="3"/>
      <c r="B85" s="2"/>
      <c r="C85" s="2"/>
      <c r="D85" s="2"/>
      <c r="F85" s="2"/>
      <c r="G85" s="2"/>
      <c r="H85" s="2"/>
      <c r="I85" s="2"/>
      <c r="J85" s="2"/>
      <c r="K85" s="2"/>
    </row>
    <row r="86" spans="1:11" s="1" customFormat="1" x14ac:dyDescent="0.3">
      <c r="A86" s="6"/>
      <c r="B86" s="6">
        <v>400.21</v>
      </c>
      <c r="C86" s="2" t="s">
        <v>82</v>
      </c>
      <c r="D86" s="7">
        <v>2500</v>
      </c>
      <c r="F86" s="2"/>
      <c r="G86" s="2"/>
      <c r="H86" s="2"/>
      <c r="I86" s="2"/>
      <c r="J86" s="2"/>
      <c r="K86" s="2"/>
    </row>
    <row r="87" spans="1:11" s="1" customFormat="1" x14ac:dyDescent="0.3">
      <c r="A87" s="6"/>
      <c r="B87" s="6">
        <v>400.28</v>
      </c>
      <c r="C87" s="2" t="s">
        <v>83</v>
      </c>
      <c r="D87" s="7">
        <v>6495</v>
      </c>
      <c r="F87" s="2"/>
      <c r="G87" s="2"/>
      <c r="H87" s="2"/>
      <c r="I87" s="2"/>
      <c r="J87" s="2"/>
      <c r="K87" s="2"/>
    </row>
    <row r="88" spans="1:11" s="1" customFormat="1" x14ac:dyDescent="0.3">
      <c r="A88" s="6"/>
      <c r="B88" s="6">
        <v>400.33</v>
      </c>
      <c r="C88" s="2" t="s">
        <v>84</v>
      </c>
      <c r="D88" s="7">
        <v>300</v>
      </c>
      <c r="F88" s="2"/>
      <c r="G88" s="2"/>
      <c r="H88" s="2"/>
      <c r="I88" s="2"/>
      <c r="J88" s="2"/>
      <c r="K88" s="2"/>
    </row>
    <row r="89" spans="1:11" s="1" customFormat="1" x14ac:dyDescent="0.3">
      <c r="A89" s="6"/>
      <c r="B89" s="6">
        <v>400.34</v>
      </c>
      <c r="C89" s="2" t="s">
        <v>85</v>
      </c>
      <c r="D89" s="7">
        <v>1000</v>
      </c>
      <c r="F89" s="2"/>
      <c r="G89" s="2"/>
      <c r="H89" s="2"/>
      <c r="I89" s="2"/>
      <c r="J89" s="2"/>
      <c r="K89" s="2"/>
    </row>
    <row r="90" spans="1:11" s="1" customFormat="1" x14ac:dyDescent="0.3">
      <c r="A90" s="6"/>
      <c r="B90" s="6">
        <v>400.39</v>
      </c>
      <c r="C90" s="2" t="s">
        <v>86</v>
      </c>
      <c r="D90" s="7">
        <v>400</v>
      </c>
      <c r="F90" s="2"/>
      <c r="G90" s="2"/>
      <c r="H90" s="2"/>
      <c r="I90" s="2"/>
      <c r="J90" s="2"/>
      <c r="K90" s="2"/>
    </row>
    <row r="91" spans="1:11" s="1" customFormat="1" x14ac:dyDescent="0.3">
      <c r="A91" s="6"/>
      <c r="B91" s="6">
        <v>400.42</v>
      </c>
      <c r="C91" s="2" t="s">
        <v>87</v>
      </c>
      <c r="D91" s="7">
        <v>1600</v>
      </c>
      <c r="F91" s="2"/>
      <c r="G91" s="2"/>
      <c r="H91" s="2"/>
      <c r="I91" s="2"/>
      <c r="J91" s="2"/>
      <c r="K91" s="2"/>
    </row>
    <row r="92" spans="1:11" s="1" customFormat="1" x14ac:dyDescent="0.3">
      <c r="A92" s="6"/>
      <c r="B92" s="6">
        <v>400.46</v>
      </c>
      <c r="C92" s="2" t="s">
        <v>88</v>
      </c>
      <c r="D92" s="7">
        <v>1750</v>
      </c>
      <c r="F92" s="2"/>
      <c r="G92" s="2"/>
      <c r="H92" s="2"/>
      <c r="I92" s="2"/>
      <c r="J92" s="2"/>
      <c r="K92" s="2"/>
    </row>
    <row r="93" spans="1:11" s="1" customFormat="1" ht="15.75" x14ac:dyDescent="0.3">
      <c r="A93" s="9">
        <v>400</v>
      </c>
      <c r="B93" s="9"/>
      <c r="C93" s="14" t="s">
        <v>89</v>
      </c>
      <c r="D93" s="29">
        <f>SUM(D86:D92)</f>
        <v>14045</v>
      </c>
      <c r="F93" s="2"/>
      <c r="G93" s="2"/>
      <c r="H93" s="2"/>
      <c r="I93" s="2"/>
      <c r="J93" s="2"/>
      <c r="K93" s="2"/>
    </row>
    <row r="94" spans="1:11" s="1" customFormat="1" x14ac:dyDescent="0.3">
      <c r="A94" s="6"/>
      <c r="B94" s="6">
        <v>402.31</v>
      </c>
      <c r="C94" s="2" t="s">
        <v>90</v>
      </c>
      <c r="D94" s="7">
        <v>7700</v>
      </c>
      <c r="F94" s="2"/>
      <c r="G94" s="2"/>
      <c r="H94" s="2"/>
      <c r="I94" s="2"/>
      <c r="J94" s="2"/>
      <c r="K94" s="2"/>
    </row>
    <row r="95" spans="1:11" x14ac:dyDescent="0.3">
      <c r="A95" s="6"/>
      <c r="B95" s="6">
        <v>402.34</v>
      </c>
      <c r="C95" s="2" t="s">
        <v>91</v>
      </c>
      <c r="D95" s="7">
        <v>350</v>
      </c>
    </row>
    <row r="96" spans="1:11" x14ac:dyDescent="0.3">
      <c r="A96" s="6"/>
      <c r="B96" s="6">
        <v>402.46</v>
      </c>
      <c r="C96" s="2" t="s">
        <v>92</v>
      </c>
      <c r="D96" s="7">
        <v>60</v>
      </c>
    </row>
    <row r="97" spans="1:11" ht="15.75" x14ac:dyDescent="0.3">
      <c r="A97" s="9">
        <v>402</v>
      </c>
      <c r="B97" s="9"/>
      <c r="C97" s="14" t="s">
        <v>93</v>
      </c>
      <c r="D97" s="11">
        <f>SUM(D94:D96)</f>
        <v>8110</v>
      </c>
    </row>
    <row r="98" spans="1:11" x14ac:dyDescent="0.3">
      <c r="A98" s="6"/>
      <c r="B98" s="6">
        <v>403.21</v>
      </c>
      <c r="C98" s="2" t="s">
        <v>94</v>
      </c>
      <c r="D98" s="7">
        <v>500</v>
      </c>
      <c r="F98" s="2" t="s">
        <v>95</v>
      </c>
    </row>
    <row r="99" spans="1:11" x14ac:dyDescent="0.3">
      <c r="A99" s="6"/>
      <c r="B99" s="6">
        <v>403.23</v>
      </c>
      <c r="C99" s="2" t="s">
        <v>96</v>
      </c>
      <c r="D99" s="7">
        <v>0</v>
      </c>
    </row>
    <row r="100" spans="1:11" x14ac:dyDescent="0.3">
      <c r="A100" s="6"/>
      <c r="B100" s="6">
        <v>403.24</v>
      </c>
      <c r="C100" s="2" t="s">
        <v>97</v>
      </c>
      <c r="D100" s="7">
        <v>850</v>
      </c>
    </row>
    <row r="101" spans="1:11" x14ac:dyDescent="0.3">
      <c r="A101" s="6"/>
      <c r="B101" s="6">
        <v>403.33</v>
      </c>
      <c r="C101" s="2" t="s">
        <v>84</v>
      </c>
      <c r="D101" s="7">
        <v>0</v>
      </c>
    </row>
    <row r="102" spans="1:11" x14ac:dyDescent="0.3">
      <c r="A102" s="6"/>
      <c r="B102" s="6">
        <v>403.46</v>
      </c>
      <c r="C102" s="2" t="s">
        <v>98</v>
      </c>
      <c r="D102" s="7">
        <v>120</v>
      </c>
    </row>
    <row r="103" spans="1:11" x14ac:dyDescent="0.3">
      <c r="A103" s="6"/>
      <c r="B103" s="6">
        <v>403.49</v>
      </c>
      <c r="C103" s="2" t="s">
        <v>99</v>
      </c>
      <c r="D103" s="7">
        <v>6000</v>
      </c>
    </row>
    <row r="104" spans="1:11" x14ac:dyDescent="0.3">
      <c r="A104" s="6"/>
      <c r="B104" s="6">
        <v>403.5</v>
      </c>
      <c r="C104" s="2" t="s">
        <v>100</v>
      </c>
      <c r="D104" s="7">
        <v>250</v>
      </c>
    </row>
    <row r="105" spans="1:11" x14ac:dyDescent="0.3">
      <c r="A105" s="6"/>
      <c r="B105" s="6">
        <v>403.51</v>
      </c>
      <c r="C105" s="2" t="s">
        <v>101</v>
      </c>
      <c r="D105" s="7">
        <v>50</v>
      </c>
    </row>
    <row r="106" spans="1:11" x14ac:dyDescent="0.3">
      <c r="A106" s="6"/>
      <c r="B106" s="6">
        <v>403.52</v>
      </c>
      <c r="C106" s="2" t="s">
        <v>102</v>
      </c>
      <c r="D106" s="7">
        <v>100</v>
      </c>
    </row>
    <row r="107" spans="1:11" ht="15.75" x14ac:dyDescent="0.3">
      <c r="A107" s="9">
        <v>403</v>
      </c>
      <c r="B107" s="9"/>
      <c r="C107" s="14" t="s">
        <v>103</v>
      </c>
      <c r="D107" s="11">
        <f>SUM(D98:D106)</f>
        <v>7870</v>
      </c>
    </row>
    <row r="108" spans="1:11" x14ac:dyDescent="0.3">
      <c r="A108" s="6"/>
      <c r="B108" s="6">
        <v>404.31</v>
      </c>
      <c r="C108" s="2" t="s">
        <v>104</v>
      </c>
      <c r="D108" s="7"/>
    </row>
    <row r="109" spans="1:11" x14ac:dyDescent="0.3">
      <c r="A109" s="6"/>
      <c r="B109" s="6"/>
      <c r="C109" s="13" t="s">
        <v>105</v>
      </c>
      <c r="D109" s="7">
        <v>0</v>
      </c>
    </row>
    <row r="110" spans="1:11" x14ac:dyDescent="0.3">
      <c r="A110" s="6"/>
      <c r="B110" s="6"/>
      <c r="C110" s="13" t="s">
        <v>106</v>
      </c>
      <c r="D110" s="7">
        <v>0</v>
      </c>
    </row>
    <row r="111" spans="1:11" s="30" customFormat="1" x14ac:dyDescent="0.3">
      <c r="A111" s="6"/>
      <c r="B111" s="6"/>
      <c r="C111" s="13" t="s">
        <v>107</v>
      </c>
      <c r="D111" s="7">
        <v>0</v>
      </c>
      <c r="E111" s="1"/>
      <c r="F111" s="2"/>
      <c r="G111" s="2"/>
      <c r="H111" s="2"/>
      <c r="I111" s="2"/>
      <c r="J111" s="2"/>
      <c r="K111" s="2"/>
    </row>
    <row r="112" spans="1:11" s="30" customFormat="1" x14ac:dyDescent="0.3">
      <c r="A112" s="6"/>
      <c r="B112" s="6"/>
      <c r="C112" s="13" t="s">
        <v>108</v>
      </c>
      <c r="D112" s="7">
        <v>25000</v>
      </c>
      <c r="E112" s="1"/>
      <c r="F112" s="2"/>
      <c r="G112" s="2"/>
      <c r="H112" s="2"/>
      <c r="I112" s="2"/>
      <c r="J112" s="2"/>
      <c r="K112" s="2"/>
    </row>
    <row r="113" spans="1:11" s="30" customFormat="1" x14ac:dyDescent="0.3">
      <c r="A113" s="6"/>
      <c r="B113" s="6"/>
      <c r="C113" s="13" t="s">
        <v>109</v>
      </c>
      <c r="D113" s="7">
        <v>0</v>
      </c>
      <c r="E113" s="1"/>
      <c r="F113" s="2"/>
      <c r="G113" s="2"/>
      <c r="H113" s="2"/>
      <c r="I113" s="2"/>
      <c r="J113" s="2"/>
      <c r="K113" s="2"/>
    </row>
    <row r="114" spans="1:11" s="30" customFormat="1" x14ac:dyDescent="0.3">
      <c r="A114" s="6"/>
      <c r="B114" s="6"/>
      <c r="C114" s="13" t="s">
        <v>110</v>
      </c>
      <c r="D114" s="7">
        <v>0</v>
      </c>
      <c r="E114" s="1"/>
      <c r="F114" s="2"/>
      <c r="G114" s="2"/>
      <c r="H114" s="2"/>
      <c r="I114" s="2"/>
      <c r="J114" s="2"/>
      <c r="K114" s="2"/>
    </row>
    <row r="115" spans="1:11" s="30" customFormat="1" x14ac:dyDescent="0.3">
      <c r="A115" s="6"/>
      <c r="B115" s="6"/>
      <c r="C115" s="13" t="s">
        <v>111</v>
      </c>
      <c r="D115" s="7">
        <v>0</v>
      </c>
      <c r="E115" s="1"/>
      <c r="F115" s="2"/>
      <c r="G115" s="2"/>
      <c r="H115" s="2"/>
      <c r="I115" s="2"/>
      <c r="J115" s="2"/>
      <c r="K115" s="2"/>
    </row>
    <row r="116" spans="1:11" s="30" customFormat="1" x14ac:dyDescent="0.3">
      <c r="A116" s="6"/>
      <c r="B116" s="6"/>
      <c r="C116" s="13" t="s">
        <v>112</v>
      </c>
      <c r="D116" s="7">
        <v>0</v>
      </c>
      <c r="E116" s="1"/>
      <c r="F116" s="2"/>
      <c r="G116" s="2"/>
      <c r="H116" s="2"/>
      <c r="I116" s="2"/>
      <c r="J116" s="2"/>
      <c r="K116" s="2"/>
    </row>
    <row r="117" spans="1:11" s="30" customFormat="1" x14ac:dyDescent="0.3">
      <c r="A117" s="6"/>
      <c r="B117" s="6"/>
      <c r="C117" s="2" t="s">
        <v>113</v>
      </c>
      <c r="D117" s="7">
        <v>9000</v>
      </c>
      <c r="E117" s="1"/>
      <c r="F117" s="2"/>
      <c r="G117" s="2"/>
      <c r="H117" s="2"/>
      <c r="I117" s="2"/>
      <c r="J117" s="2"/>
      <c r="K117" s="2"/>
    </row>
    <row r="118" spans="1:11" s="30" customFormat="1" ht="15.75" x14ac:dyDescent="0.3">
      <c r="A118" s="9">
        <v>404</v>
      </c>
      <c r="B118" s="9"/>
      <c r="C118" s="14" t="s">
        <v>114</v>
      </c>
      <c r="D118" s="11">
        <f>SUM(D111:D117)</f>
        <v>34000</v>
      </c>
      <c r="E118" s="1"/>
      <c r="F118" s="2"/>
      <c r="G118" s="2"/>
      <c r="H118" s="2"/>
      <c r="I118" s="2"/>
      <c r="J118" s="2"/>
      <c r="K118" s="2"/>
    </row>
    <row r="119" spans="1:11" s="30" customFormat="1" x14ac:dyDescent="0.3">
      <c r="A119" s="6"/>
      <c r="B119" s="6">
        <v>405.1</v>
      </c>
      <c r="C119" s="2" t="s">
        <v>115</v>
      </c>
      <c r="D119" s="7">
        <v>26520</v>
      </c>
      <c r="E119" s="1"/>
      <c r="F119" s="2"/>
      <c r="G119" s="2"/>
      <c r="H119" s="2"/>
      <c r="I119" s="2"/>
      <c r="J119" s="2"/>
      <c r="K119" s="2"/>
    </row>
    <row r="120" spans="1:11" s="30" customFormat="1" x14ac:dyDescent="0.3">
      <c r="A120" s="6"/>
      <c r="B120" s="6">
        <v>405.23</v>
      </c>
      <c r="C120" s="2" t="s">
        <v>96</v>
      </c>
      <c r="D120" s="7">
        <v>1000</v>
      </c>
      <c r="E120" s="1"/>
      <c r="F120" s="2"/>
      <c r="G120" s="2"/>
      <c r="H120" s="2"/>
      <c r="I120" s="2"/>
      <c r="J120" s="2"/>
      <c r="K120" s="2"/>
    </row>
    <row r="121" spans="1:11" s="30" customFormat="1" x14ac:dyDescent="0.3">
      <c r="A121" s="6"/>
      <c r="B121" s="6">
        <v>405.25</v>
      </c>
      <c r="C121" s="2" t="s">
        <v>116</v>
      </c>
      <c r="D121" s="7">
        <v>1000</v>
      </c>
      <c r="E121" s="1"/>
      <c r="F121" s="2"/>
      <c r="G121" s="2"/>
      <c r="H121" s="2"/>
      <c r="I121" s="2"/>
      <c r="J121" s="2"/>
      <c r="K121" s="2"/>
    </row>
    <row r="122" spans="1:11" s="30" customFormat="1" x14ac:dyDescent="0.3">
      <c r="A122" s="6"/>
      <c r="B122" s="6">
        <v>405.26</v>
      </c>
      <c r="C122" s="2" t="s">
        <v>117</v>
      </c>
      <c r="D122" s="7">
        <v>1000</v>
      </c>
      <c r="E122" s="1"/>
      <c r="F122" s="2"/>
      <c r="G122" s="2"/>
      <c r="H122" s="2"/>
      <c r="I122" s="2"/>
      <c r="J122" s="2"/>
      <c r="K122" s="2"/>
    </row>
    <row r="123" spans="1:11" s="30" customFormat="1" x14ac:dyDescent="0.3">
      <c r="A123" s="6"/>
      <c r="B123" s="6">
        <v>405.46</v>
      </c>
      <c r="C123" s="2" t="s">
        <v>118</v>
      </c>
      <c r="D123" s="7">
        <v>1200</v>
      </c>
      <c r="E123" s="1"/>
      <c r="F123" s="2"/>
      <c r="G123" s="2"/>
      <c r="H123" s="2"/>
      <c r="I123" s="2"/>
      <c r="J123" s="2"/>
      <c r="K123" s="2"/>
    </row>
    <row r="124" spans="1:11" s="30" customFormat="1" ht="15.75" x14ac:dyDescent="0.3">
      <c r="A124" s="9">
        <v>405</v>
      </c>
      <c r="B124" s="9"/>
      <c r="C124" s="14" t="s">
        <v>119</v>
      </c>
      <c r="D124" s="11">
        <f>SUM(D119:D123)</f>
        <v>30720</v>
      </c>
      <c r="E124" s="1"/>
      <c r="F124" s="2"/>
      <c r="G124" s="2"/>
      <c r="H124" s="2"/>
      <c r="I124" s="2"/>
      <c r="J124" s="2"/>
      <c r="K124" s="2"/>
    </row>
    <row r="125" spans="1:11" s="30" customFormat="1" x14ac:dyDescent="0.3">
      <c r="A125" s="6"/>
      <c r="B125" s="6">
        <v>406.05</v>
      </c>
      <c r="C125" s="2" t="s">
        <v>120</v>
      </c>
      <c r="D125" s="7">
        <v>5625</v>
      </c>
      <c r="E125" s="1"/>
      <c r="F125" s="2"/>
      <c r="G125" s="2"/>
      <c r="H125" s="2"/>
      <c r="I125" s="2"/>
      <c r="J125" s="2"/>
      <c r="K125" s="2"/>
    </row>
    <row r="126" spans="1:11" s="30" customFormat="1" x14ac:dyDescent="0.3">
      <c r="A126" s="6"/>
      <c r="B126" s="6">
        <v>406.06</v>
      </c>
      <c r="C126" s="2" t="s">
        <v>121</v>
      </c>
      <c r="D126" s="7">
        <v>9000</v>
      </c>
      <c r="E126" s="1"/>
      <c r="F126" s="2"/>
      <c r="G126" s="2"/>
      <c r="H126" s="2"/>
      <c r="I126" s="2"/>
      <c r="J126" s="2"/>
      <c r="K126" s="2"/>
    </row>
    <row r="127" spans="1:11" x14ac:dyDescent="0.3">
      <c r="A127" s="6"/>
      <c r="B127" s="6">
        <v>406.07</v>
      </c>
      <c r="C127" s="2" t="s">
        <v>122</v>
      </c>
      <c r="D127" s="7">
        <v>100</v>
      </c>
    </row>
    <row r="128" spans="1:11" x14ac:dyDescent="0.3">
      <c r="A128" s="6"/>
      <c r="B128" s="16">
        <v>406.1</v>
      </c>
      <c r="C128" s="2" t="s">
        <v>123</v>
      </c>
      <c r="D128" s="7">
        <v>1500</v>
      </c>
    </row>
    <row r="129" spans="1:6" x14ac:dyDescent="0.3">
      <c r="A129" s="6"/>
      <c r="B129" s="6">
        <v>406.13</v>
      </c>
      <c r="C129" s="2" t="s">
        <v>124</v>
      </c>
      <c r="D129" s="7">
        <v>3000</v>
      </c>
    </row>
    <row r="130" spans="1:6" x14ac:dyDescent="0.3">
      <c r="A130" s="6"/>
      <c r="B130" s="6">
        <v>406.14</v>
      </c>
      <c r="C130" s="2" t="s">
        <v>125</v>
      </c>
      <c r="D130" s="7">
        <v>46072</v>
      </c>
    </row>
    <row r="131" spans="1:6" x14ac:dyDescent="0.3">
      <c r="A131" s="6"/>
      <c r="B131" s="6">
        <v>406.18</v>
      </c>
      <c r="C131" s="2" t="s">
        <v>126</v>
      </c>
      <c r="D131" s="7">
        <v>0</v>
      </c>
    </row>
    <row r="132" spans="1:6" x14ac:dyDescent="0.3">
      <c r="A132" s="6"/>
      <c r="B132" s="6">
        <v>406.19</v>
      </c>
      <c r="C132" s="2" t="s">
        <v>127</v>
      </c>
      <c r="D132" s="7">
        <v>624</v>
      </c>
    </row>
    <row r="133" spans="1:6" x14ac:dyDescent="0.3">
      <c r="A133" s="6"/>
      <c r="B133" s="6">
        <v>406.31</v>
      </c>
      <c r="C133" s="2" t="s">
        <v>128</v>
      </c>
      <c r="D133" s="7">
        <v>3700</v>
      </c>
    </row>
    <row r="134" spans="1:6" x14ac:dyDescent="0.3">
      <c r="A134" s="6"/>
      <c r="B134" s="6">
        <v>406.38</v>
      </c>
      <c r="C134" s="2" t="s">
        <v>129</v>
      </c>
      <c r="D134" s="7">
        <v>300</v>
      </c>
      <c r="F134" s="31"/>
    </row>
    <row r="135" spans="1:6" x14ac:dyDescent="0.3">
      <c r="A135" s="6"/>
      <c r="B135" s="6">
        <v>406.39</v>
      </c>
      <c r="C135" s="2" t="s">
        <v>130</v>
      </c>
      <c r="D135" s="7">
        <v>600</v>
      </c>
    </row>
    <row r="136" spans="1:6" ht="15.75" x14ac:dyDescent="0.3">
      <c r="A136" s="9">
        <v>406</v>
      </c>
      <c r="B136" s="9"/>
      <c r="C136" s="14" t="s">
        <v>131</v>
      </c>
      <c r="D136" s="11">
        <f>SUM(D125:D135)</f>
        <v>70521</v>
      </c>
    </row>
    <row r="137" spans="1:6" x14ac:dyDescent="0.3">
      <c r="A137" s="6"/>
      <c r="B137" s="6">
        <v>407.26</v>
      </c>
      <c r="C137" s="2" t="s">
        <v>132</v>
      </c>
      <c r="D137" s="7">
        <v>1500</v>
      </c>
    </row>
    <row r="138" spans="1:6" x14ac:dyDescent="0.3">
      <c r="A138" s="6"/>
      <c r="B138" s="6">
        <v>407.27</v>
      </c>
      <c r="C138" s="2" t="s">
        <v>133</v>
      </c>
      <c r="D138" s="7">
        <v>1200</v>
      </c>
    </row>
    <row r="139" spans="1:6" x14ac:dyDescent="0.3">
      <c r="A139" s="6"/>
      <c r="B139" s="6">
        <v>407.31</v>
      </c>
      <c r="C139" s="2" t="s">
        <v>90</v>
      </c>
      <c r="D139" s="7">
        <v>1000</v>
      </c>
    </row>
    <row r="140" spans="1:6" x14ac:dyDescent="0.3">
      <c r="A140" s="6"/>
      <c r="B140" s="6">
        <v>407.48</v>
      </c>
      <c r="C140" s="2" t="s">
        <v>134</v>
      </c>
      <c r="D140" s="7">
        <v>500</v>
      </c>
    </row>
    <row r="141" spans="1:6" ht="15.75" x14ac:dyDescent="0.3">
      <c r="A141" s="9">
        <v>407</v>
      </c>
      <c r="B141" s="32"/>
      <c r="C141" s="14" t="s">
        <v>135</v>
      </c>
      <c r="D141" s="11">
        <f>SUM(D137:D140)</f>
        <v>4200</v>
      </c>
    </row>
    <row r="142" spans="1:6" x14ac:dyDescent="0.3">
      <c r="A142" s="6"/>
      <c r="B142" s="6">
        <v>408.31</v>
      </c>
      <c r="C142" s="2" t="s">
        <v>90</v>
      </c>
      <c r="D142" s="7">
        <v>3900</v>
      </c>
    </row>
    <row r="143" spans="1:6" x14ac:dyDescent="0.3">
      <c r="A143" s="6"/>
      <c r="B143" s="6"/>
      <c r="C143" s="13" t="s">
        <v>136</v>
      </c>
      <c r="D143" s="7">
        <v>0</v>
      </c>
    </row>
    <row r="144" spans="1:6" x14ac:dyDescent="0.3">
      <c r="A144" s="6"/>
      <c r="B144" s="6"/>
      <c r="C144" s="13" t="s">
        <v>137</v>
      </c>
      <c r="D144" s="7">
        <v>0</v>
      </c>
    </row>
    <row r="145" spans="1:5" x14ac:dyDescent="0.3">
      <c r="A145" s="6"/>
      <c r="B145" s="6"/>
      <c r="C145" s="13" t="s">
        <v>138</v>
      </c>
      <c r="D145" s="7">
        <v>0</v>
      </c>
    </row>
    <row r="146" spans="1:5" x14ac:dyDescent="0.3">
      <c r="A146" s="6"/>
      <c r="B146" s="6"/>
      <c r="C146" s="13" t="s">
        <v>139</v>
      </c>
      <c r="D146" s="7">
        <v>10000</v>
      </c>
    </row>
    <row r="147" spans="1:5" ht="15.75" x14ac:dyDescent="0.3">
      <c r="A147" s="9">
        <v>408</v>
      </c>
      <c r="B147" s="32"/>
      <c r="C147" s="14" t="s">
        <v>140</v>
      </c>
      <c r="D147" s="11">
        <f>SUM(D142:D146)</f>
        <v>13900</v>
      </c>
    </row>
    <row r="148" spans="1:5" s="20" customFormat="1" x14ac:dyDescent="0.3">
      <c r="A148" s="16"/>
      <c r="B148" s="16">
        <v>409.15</v>
      </c>
      <c r="C148" s="2" t="s">
        <v>141</v>
      </c>
      <c r="D148" s="33">
        <v>0</v>
      </c>
      <c r="E148" s="19"/>
    </row>
    <row r="149" spans="1:5" x14ac:dyDescent="0.3">
      <c r="A149" s="6"/>
      <c r="B149" s="6">
        <v>409.24</v>
      </c>
      <c r="C149" s="2" t="s">
        <v>82</v>
      </c>
      <c r="D149" s="7">
        <v>1200</v>
      </c>
    </row>
    <row r="150" spans="1:5" x14ac:dyDescent="0.3">
      <c r="A150" s="6"/>
      <c r="B150" s="6">
        <v>409.26</v>
      </c>
      <c r="C150" s="2" t="s">
        <v>142</v>
      </c>
      <c r="D150" s="7">
        <v>500</v>
      </c>
    </row>
    <row r="151" spans="1:5" x14ac:dyDescent="0.3">
      <c r="A151" s="6"/>
      <c r="B151" s="6">
        <v>409.32</v>
      </c>
      <c r="C151" s="2" t="s">
        <v>143</v>
      </c>
      <c r="D151" s="7">
        <v>3000</v>
      </c>
    </row>
    <row r="152" spans="1:5" x14ac:dyDescent="0.3">
      <c r="A152" s="6"/>
      <c r="B152" s="6">
        <v>409.36</v>
      </c>
      <c r="C152" s="2" t="s">
        <v>144</v>
      </c>
      <c r="D152" s="7">
        <v>6000</v>
      </c>
    </row>
    <row r="153" spans="1:5" x14ac:dyDescent="0.3">
      <c r="A153" s="6"/>
      <c r="B153" s="6">
        <v>409.37</v>
      </c>
      <c r="C153" s="2" t="s">
        <v>145</v>
      </c>
      <c r="D153" s="7">
        <v>6000</v>
      </c>
    </row>
    <row r="154" spans="1:5" x14ac:dyDescent="0.3">
      <c r="A154" s="6"/>
      <c r="B154" s="6">
        <v>409.49</v>
      </c>
      <c r="C154" s="2" t="s">
        <v>146</v>
      </c>
      <c r="D154" s="7">
        <v>5000</v>
      </c>
    </row>
    <row r="155" spans="1:5" x14ac:dyDescent="0.3">
      <c r="B155" s="6">
        <v>409</v>
      </c>
      <c r="C155" s="2" t="s">
        <v>147</v>
      </c>
      <c r="D155" s="7">
        <v>0</v>
      </c>
    </row>
    <row r="156" spans="1:5" x14ac:dyDescent="0.3">
      <c r="B156" s="6">
        <v>409.5</v>
      </c>
      <c r="C156" s="2" t="s">
        <v>148</v>
      </c>
      <c r="D156" s="7">
        <v>0</v>
      </c>
    </row>
    <row r="157" spans="1:5" x14ac:dyDescent="0.3">
      <c r="B157" s="6"/>
      <c r="C157" s="2" t="s">
        <v>149</v>
      </c>
      <c r="D157" s="7">
        <v>0</v>
      </c>
    </row>
    <row r="158" spans="1:5" x14ac:dyDescent="0.3">
      <c r="B158" s="6"/>
      <c r="C158" s="2" t="s">
        <v>150</v>
      </c>
      <c r="D158" s="7">
        <v>0</v>
      </c>
    </row>
    <row r="159" spans="1:5" x14ac:dyDescent="0.3">
      <c r="B159" s="6"/>
      <c r="C159" s="2" t="s">
        <v>151</v>
      </c>
      <c r="D159" s="7">
        <v>0</v>
      </c>
    </row>
    <row r="160" spans="1:5" ht="15.75" x14ac:dyDescent="0.3">
      <c r="A160" s="9">
        <v>409</v>
      </c>
      <c r="B160" s="9"/>
      <c r="C160" s="14" t="s">
        <v>152</v>
      </c>
      <c r="D160" s="11">
        <f>SUM(D148:D159)</f>
        <v>21700</v>
      </c>
    </row>
    <row r="161" spans="1:5" x14ac:dyDescent="0.3">
      <c r="A161" s="6"/>
      <c r="B161" s="6">
        <v>411.5</v>
      </c>
      <c r="C161" s="2" t="s">
        <v>153</v>
      </c>
      <c r="D161" s="7">
        <v>35000</v>
      </c>
    </row>
    <row r="162" spans="1:5" x14ac:dyDescent="0.3">
      <c r="A162" s="6"/>
      <c r="B162" s="6">
        <v>411.54</v>
      </c>
      <c r="C162" s="2" t="s">
        <v>35</v>
      </c>
      <c r="D162" s="33">
        <v>17036</v>
      </c>
    </row>
    <row r="163" spans="1:5" x14ac:dyDescent="0.3">
      <c r="A163" s="6"/>
      <c r="B163" s="6">
        <v>411.55</v>
      </c>
      <c r="C163" s="2" t="s">
        <v>154</v>
      </c>
      <c r="D163" s="33">
        <v>8500</v>
      </c>
    </row>
    <row r="164" spans="1:5" ht="15.75" x14ac:dyDescent="0.3">
      <c r="A164" s="9">
        <v>411</v>
      </c>
      <c r="B164" s="9"/>
      <c r="C164" s="14" t="s">
        <v>155</v>
      </c>
      <c r="D164" s="11">
        <f>D161+D162+D163</f>
        <v>60536</v>
      </c>
    </row>
    <row r="165" spans="1:5" x14ac:dyDescent="0.3">
      <c r="A165" s="6"/>
      <c r="B165" s="6">
        <v>413.23</v>
      </c>
      <c r="C165" s="2" t="s">
        <v>156</v>
      </c>
      <c r="D165" s="7">
        <v>0</v>
      </c>
    </row>
    <row r="166" spans="1:5" x14ac:dyDescent="0.3">
      <c r="A166" s="6"/>
      <c r="B166" s="6">
        <v>413.9</v>
      </c>
      <c r="C166" s="2" t="s">
        <v>157</v>
      </c>
      <c r="D166" s="7">
        <v>5000</v>
      </c>
    </row>
    <row r="167" spans="1:5" x14ac:dyDescent="0.3">
      <c r="A167" s="6"/>
      <c r="B167" s="6">
        <v>413.91</v>
      </c>
      <c r="C167" s="2" t="s">
        <v>158</v>
      </c>
      <c r="D167" s="7">
        <v>25</v>
      </c>
    </row>
    <row r="168" spans="1:5" x14ac:dyDescent="0.3">
      <c r="A168" s="6"/>
      <c r="B168" s="6">
        <v>413.92</v>
      </c>
      <c r="C168" s="2" t="s">
        <v>159</v>
      </c>
      <c r="D168" s="7">
        <v>25</v>
      </c>
    </row>
    <row r="169" spans="1:5" x14ac:dyDescent="0.3">
      <c r="A169" s="6"/>
      <c r="B169" s="6">
        <v>413.93</v>
      </c>
      <c r="C169" s="2" t="s">
        <v>160</v>
      </c>
      <c r="D169" s="7">
        <v>8000</v>
      </c>
    </row>
    <row r="170" spans="1:5" x14ac:dyDescent="0.3">
      <c r="A170" s="6"/>
      <c r="B170" s="4">
        <v>413.94</v>
      </c>
      <c r="C170" s="2" t="s">
        <v>161</v>
      </c>
      <c r="D170" s="7">
        <v>3000</v>
      </c>
    </row>
    <row r="171" spans="1:5" ht="15.75" x14ac:dyDescent="0.3">
      <c r="A171" s="9">
        <v>413</v>
      </c>
      <c r="B171" s="9"/>
      <c r="C171" s="14" t="s">
        <v>162</v>
      </c>
      <c r="D171" s="11">
        <f>SUM(D165:D170)</f>
        <v>16050</v>
      </c>
    </row>
    <row r="172" spans="1:5" x14ac:dyDescent="0.3">
      <c r="A172" s="6"/>
      <c r="B172" s="6">
        <v>414.25</v>
      </c>
      <c r="C172" s="2" t="s">
        <v>163</v>
      </c>
      <c r="D172" s="7">
        <v>0</v>
      </c>
      <c r="E172" s="34"/>
    </row>
    <row r="173" spans="1:5" x14ac:dyDescent="0.3">
      <c r="A173" s="6"/>
      <c r="B173" s="6">
        <v>414.26</v>
      </c>
      <c r="C173" s="2" t="s">
        <v>164</v>
      </c>
      <c r="D173" s="7">
        <v>0</v>
      </c>
      <c r="E173" s="2"/>
    </row>
    <row r="174" spans="1:5" x14ac:dyDescent="0.3">
      <c r="A174" s="6"/>
      <c r="B174" s="23">
        <v>414.404</v>
      </c>
      <c r="C174" s="2" t="s">
        <v>165</v>
      </c>
      <c r="D174" s="7">
        <v>1000</v>
      </c>
      <c r="E174" s="2"/>
    </row>
    <row r="175" spans="1:5" x14ac:dyDescent="0.3">
      <c r="A175" s="6"/>
      <c r="B175" s="23"/>
      <c r="C175" s="2" t="s">
        <v>166</v>
      </c>
      <c r="D175" s="7">
        <v>0</v>
      </c>
      <c r="E175" s="2"/>
    </row>
    <row r="176" spans="1:5" x14ac:dyDescent="0.3">
      <c r="A176" s="6"/>
      <c r="B176" s="23">
        <v>414.40800000000002</v>
      </c>
      <c r="C176" s="2" t="s">
        <v>167</v>
      </c>
      <c r="D176" s="7">
        <v>1000</v>
      </c>
      <c r="E176" s="2"/>
    </row>
    <row r="177" spans="1:5" ht="15.75" x14ac:dyDescent="0.3">
      <c r="A177" s="35">
        <v>414.1</v>
      </c>
      <c r="B177" s="35"/>
      <c r="C177" s="14" t="s">
        <v>168</v>
      </c>
      <c r="D177" s="11">
        <f>SUM(D172:D176)</f>
        <v>2000</v>
      </c>
      <c r="E177" s="2"/>
    </row>
    <row r="178" spans="1:5" x14ac:dyDescent="0.3">
      <c r="A178" s="6"/>
      <c r="B178" s="6">
        <v>414.45</v>
      </c>
      <c r="C178" s="2" t="s">
        <v>169</v>
      </c>
      <c r="D178" s="7"/>
      <c r="E178" s="34"/>
    </row>
    <row r="179" spans="1:5" x14ac:dyDescent="0.3">
      <c r="A179" s="6"/>
      <c r="C179" s="13" t="s">
        <v>170</v>
      </c>
      <c r="D179" s="7">
        <v>1400</v>
      </c>
      <c r="E179" s="34"/>
    </row>
    <row r="180" spans="1:5" x14ac:dyDescent="0.3">
      <c r="A180" s="6"/>
      <c r="C180" s="13" t="s">
        <v>171</v>
      </c>
      <c r="D180" s="7">
        <v>150</v>
      </c>
      <c r="E180" s="34"/>
    </row>
    <row r="181" spans="1:5" x14ac:dyDescent="0.3">
      <c r="A181" s="6"/>
      <c r="C181" s="13" t="s">
        <v>172</v>
      </c>
      <c r="D181" s="7">
        <v>0</v>
      </c>
      <c r="E181" s="34"/>
    </row>
    <row r="182" spans="1:5" x14ac:dyDescent="0.3">
      <c r="A182" s="6"/>
      <c r="C182" s="13" t="s">
        <v>173</v>
      </c>
      <c r="D182" s="7">
        <v>4000</v>
      </c>
      <c r="E182" s="36"/>
    </row>
    <row r="183" spans="1:5" ht="15.75" x14ac:dyDescent="0.3">
      <c r="A183" s="35">
        <v>414.2</v>
      </c>
      <c r="B183" s="37"/>
      <c r="C183" s="38" t="s">
        <v>174</v>
      </c>
      <c r="D183" s="11">
        <f>SUM(D179:D182)</f>
        <v>5550</v>
      </c>
      <c r="E183" s="36"/>
    </row>
    <row r="184" spans="1:5" x14ac:dyDescent="0.3">
      <c r="A184" s="39"/>
      <c r="B184" s="20"/>
      <c r="C184" s="40" t="s">
        <v>175</v>
      </c>
      <c r="D184" s="33">
        <v>0</v>
      </c>
      <c r="E184" s="36"/>
    </row>
    <row r="185" spans="1:5" x14ac:dyDescent="0.3">
      <c r="A185" s="39"/>
      <c r="B185" s="20"/>
      <c r="C185" s="13" t="s">
        <v>176</v>
      </c>
      <c r="D185" s="33">
        <v>39000</v>
      </c>
      <c r="E185" s="36"/>
    </row>
    <row r="186" spans="1:5" x14ac:dyDescent="0.3">
      <c r="A186" s="6"/>
      <c r="C186" s="13" t="s">
        <v>177</v>
      </c>
      <c r="D186" s="7">
        <v>0</v>
      </c>
      <c r="E186" s="36"/>
    </row>
    <row r="187" spans="1:5" x14ac:dyDescent="0.3">
      <c r="A187" s="6"/>
      <c r="C187" s="13" t="s">
        <v>178</v>
      </c>
      <c r="D187" s="7">
        <v>0</v>
      </c>
      <c r="E187" s="36"/>
    </row>
    <row r="188" spans="1:5" x14ac:dyDescent="0.3">
      <c r="A188" s="6"/>
      <c r="C188" s="13" t="s">
        <v>179</v>
      </c>
      <c r="D188" s="7">
        <v>0</v>
      </c>
      <c r="E188" s="36"/>
    </row>
    <row r="189" spans="1:5" x14ac:dyDescent="0.3">
      <c r="A189" s="6"/>
      <c r="C189" s="13" t="s">
        <v>180</v>
      </c>
      <c r="D189" s="7">
        <v>0</v>
      </c>
      <c r="E189" s="36"/>
    </row>
    <row r="190" spans="1:5" x14ac:dyDescent="0.3">
      <c r="A190" s="6"/>
      <c r="C190" s="13" t="s">
        <v>181</v>
      </c>
      <c r="D190" s="7">
        <v>4000</v>
      </c>
      <c r="E190" s="36"/>
    </row>
    <row r="191" spans="1:5" x14ac:dyDescent="0.3">
      <c r="A191" s="6"/>
      <c r="C191" s="13" t="s">
        <v>182</v>
      </c>
      <c r="D191" s="7">
        <v>0</v>
      </c>
      <c r="E191" s="36"/>
    </row>
    <row r="192" spans="1:5" ht="15.75" x14ac:dyDescent="0.3">
      <c r="A192" s="35">
        <v>414.3</v>
      </c>
      <c r="B192" s="37"/>
      <c r="C192" s="14" t="s">
        <v>183</v>
      </c>
      <c r="D192" s="11">
        <f>SUM(D184:D191)</f>
        <v>43000</v>
      </c>
      <c r="E192" s="36"/>
    </row>
    <row r="193" spans="1:5" x14ac:dyDescent="0.3">
      <c r="A193" s="6"/>
      <c r="B193" s="6">
        <v>415.24</v>
      </c>
      <c r="C193" s="2" t="s">
        <v>184</v>
      </c>
      <c r="D193" s="7">
        <v>1000</v>
      </c>
      <c r="E193" s="36"/>
    </row>
    <row r="194" spans="1:5" x14ac:dyDescent="0.3">
      <c r="A194" s="6"/>
      <c r="B194" s="6">
        <v>415.42</v>
      </c>
      <c r="C194" s="2" t="s">
        <v>185</v>
      </c>
      <c r="D194" s="7">
        <v>220</v>
      </c>
      <c r="E194" s="34"/>
    </row>
    <row r="195" spans="1:5" ht="15.75" x14ac:dyDescent="0.3">
      <c r="A195" s="9">
        <v>415</v>
      </c>
      <c r="B195" s="37"/>
      <c r="C195" s="14" t="s">
        <v>186</v>
      </c>
      <c r="D195" s="11">
        <f>SUM(D193:D194)</f>
        <v>1220</v>
      </c>
      <c r="E195" s="34"/>
    </row>
    <row r="196" spans="1:5" x14ac:dyDescent="0.3">
      <c r="A196" s="6"/>
      <c r="B196" s="6">
        <v>429.14</v>
      </c>
      <c r="C196" s="2" t="s">
        <v>187</v>
      </c>
      <c r="D196" s="7">
        <v>0</v>
      </c>
    </row>
    <row r="197" spans="1:5" x14ac:dyDescent="0.3">
      <c r="A197" s="6"/>
      <c r="B197" s="6">
        <v>429.15</v>
      </c>
      <c r="C197" s="2" t="s">
        <v>188</v>
      </c>
      <c r="D197" s="7">
        <v>0</v>
      </c>
    </row>
    <row r="198" spans="1:5" ht="15.75" x14ac:dyDescent="0.3">
      <c r="A198" s="9">
        <v>429</v>
      </c>
      <c r="B198" s="37"/>
      <c r="C198" s="14" t="s">
        <v>189</v>
      </c>
      <c r="D198" s="11">
        <f>SUM(D196:D197)</f>
        <v>0</v>
      </c>
    </row>
    <row r="199" spans="1:5" x14ac:dyDescent="0.3">
      <c r="A199" s="6"/>
      <c r="B199" s="6">
        <v>430.25</v>
      </c>
      <c r="C199" s="2" t="s">
        <v>190</v>
      </c>
      <c r="D199" s="7">
        <v>7000</v>
      </c>
    </row>
    <row r="200" spans="1:5" x14ac:dyDescent="0.3">
      <c r="A200" s="6"/>
      <c r="B200" s="6">
        <v>430.33</v>
      </c>
      <c r="C200" s="2" t="s">
        <v>191</v>
      </c>
      <c r="D200" s="7"/>
    </row>
    <row r="201" spans="1:5" x14ac:dyDescent="0.3">
      <c r="A201" s="6"/>
      <c r="B201" s="6"/>
      <c r="C201" s="13" t="s">
        <v>192</v>
      </c>
      <c r="D201" s="7">
        <v>0</v>
      </c>
    </row>
    <row r="202" spans="1:5" x14ac:dyDescent="0.3">
      <c r="A202" s="6"/>
      <c r="C202" s="13" t="s">
        <v>193</v>
      </c>
      <c r="D202" s="7">
        <v>6500</v>
      </c>
    </row>
    <row r="203" spans="1:5" x14ac:dyDescent="0.3">
      <c r="A203" s="6"/>
      <c r="C203" s="13" t="s">
        <v>194</v>
      </c>
      <c r="D203" s="7">
        <v>1000</v>
      </c>
    </row>
    <row r="204" spans="1:5" x14ac:dyDescent="0.3">
      <c r="A204" s="6"/>
      <c r="B204" s="6">
        <v>430.47</v>
      </c>
      <c r="C204" s="2" t="s">
        <v>195</v>
      </c>
      <c r="D204" s="7">
        <v>600</v>
      </c>
    </row>
    <row r="205" spans="1:5" ht="15.75" x14ac:dyDescent="0.3">
      <c r="A205" s="9">
        <v>430</v>
      </c>
      <c r="B205" s="37"/>
      <c r="C205" s="14" t="s">
        <v>196</v>
      </c>
      <c r="D205" s="11">
        <f>SUM(D199:D204)</f>
        <v>15100</v>
      </c>
    </row>
    <row r="206" spans="1:5" x14ac:dyDescent="0.3">
      <c r="A206" s="6"/>
      <c r="B206" s="4">
        <v>432.15</v>
      </c>
      <c r="C206" s="2" t="s">
        <v>197</v>
      </c>
      <c r="D206" s="7">
        <v>0</v>
      </c>
    </row>
    <row r="207" spans="1:5" x14ac:dyDescent="0.3">
      <c r="A207" s="6"/>
      <c r="B207" s="4">
        <v>432.18</v>
      </c>
      <c r="C207" s="2" t="s">
        <v>198</v>
      </c>
      <c r="D207" s="7">
        <v>0</v>
      </c>
    </row>
    <row r="208" spans="1:5" x14ac:dyDescent="0.3">
      <c r="A208" s="6"/>
      <c r="B208" s="4">
        <v>432.24</v>
      </c>
      <c r="C208" s="2" t="s">
        <v>199</v>
      </c>
      <c r="D208" s="7"/>
    </row>
    <row r="209" spans="1:5" x14ac:dyDescent="0.3">
      <c r="A209" s="6"/>
      <c r="B209" s="4"/>
      <c r="C209" s="13" t="s">
        <v>200</v>
      </c>
      <c r="D209" s="7">
        <v>100</v>
      </c>
    </row>
    <row r="210" spans="1:5" x14ac:dyDescent="0.3">
      <c r="A210" s="6"/>
      <c r="B210" s="4"/>
      <c r="C210" s="13" t="s">
        <v>201</v>
      </c>
      <c r="D210" s="7">
        <v>8000</v>
      </c>
    </row>
    <row r="211" spans="1:5" x14ac:dyDescent="0.3">
      <c r="A211" s="6"/>
      <c r="C211" s="13" t="s">
        <v>202</v>
      </c>
      <c r="D211" s="7">
        <v>3000</v>
      </c>
    </row>
    <row r="212" spans="1:5" ht="15.75" x14ac:dyDescent="0.3">
      <c r="A212" s="9">
        <v>432</v>
      </c>
      <c r="B212" s="37"/>
      <c r="C212" s="14" t="s">
        <v>203</v>
      </c>
      <c r="D212" s="11">
        <f>SUM(D206:D211)</f>
        <v>11100</v>
      </c>
    </row>
    <row r="213" spans="1:5" x14ac:dyDescent="0.3">
      <c r="A213" s="6"/>
      <c r="B213" s="4">
        <v>433.24</v>
      </c>
      <c r="C213" s="2" t="s">
        <v>204</v>
      </c>
      <c r="D213" s="7">
        <v>1000</v>
      </c>
    </row>
    <row r="214" spans="1:5" x14ac:dyDescent="0.3">
      <c r="A214" s="6"/>
      <c r="B214" s="4">
        <v>433.49</v>
      </c>
      <c r="C214" s="2" t="s">
        <v>205</v>
      </c>
      <c r="D214" s="7">
        <v>800</v>
      </c>
    </row>
    <row r="215" spans="1:5" x14ac:dyDescent="0.3">
      <c r="A215" s="6"/>
      <c r="B215" s="6">
        <v>433.5</v>
      </c>
      <c r="C215" s="2" t="s">
        <v>206</v>
      </c>
      <c r="D215" s="7">
        <v>800</v>
      </c>
    </row>
    <row r="216" spans="1:5" ht="15.75" x14ac:dyDescent="0.3">
      <c r="A216" s="9">
        <v>433</v>
      </c>
      <c r="B216" s="41"/>
      <c r="C216" s="14" t="s">
        <v>207</v>
      </c>
      <c r="D216" s="11">
        <f>SUM(D213:D215)</f>
        <v>2600</v>
      </c>
    </row>
    <row r="217" spans="1:5" x14ac:dyDescent="0.3">
      <c r="A217" s="6"/>
      <c r="B217" s="16">
        <v>436</v>
      </c>
      <c r="C217" s="2" t="s">
        <v>208</v>
      </c>
      <c r="D217" s="7">
        <v>10000</v>
      </c>
    </row>
    <row r="218" spans="1:5" ht="15.75" x14ac:dyDescent="0.3">
      <c r="A218" s="9">
        <v>436</v>
      </c>
      <c r="B218" s="41"/>
      <c r="C218" s="14" t="s">
        <v>209</v>
      </c>
      <c r="D218" s="11">
        <f>SUM(D217:D217)</f>
        <v>10000</v>
      </c>
    </row>
    <row r="219" spans="1:5" s="20" customFormat="1" ht="15.75" x14ac:dyDescent="0.3">
      <c r="A219" s="16"/>
      <c r="B219" s="42">
        <v>437.15</v>
      </c>
      <c r="C219" s="17" t="s">
        <v>210</v>
      </c>
      <c r="D219" s="33">
        <v>0</v>
      </c>
      <c r="E219" s="19"/>
    </row>
    <row r="220" spans="1:5" x14ac:dyDescent="0.3">
      <c r="A220" s="6"/>
      <c r="B220" s="4">
        <v>437.25</v>
      </c>
      <c r="C220" s="2" t="s">
        <v>211</v>
      </c>
      <c r="D220" s="7">
        <v>1000</v>
      </c>
    </row>
    <row r="221" spans="1:5" x14ac:dyDescent="0.3">
      <c r="A221" s="6"/>
      <c r="B221" s="4">
        <v>437.26</v>
      </c>
      <c r="C221" s="2" t="s">
        <v>212</v>
      </c>
      <c r="D221" s="7">
        <v>1500</v>
      </c>
    </row>
    <row r="222" spans="1:5" ht="15.75" x14ac:dyDescent="0.3">
      <c r="A222" s="9">
        <v>437</v>
      </c>
      <c r="B222" s="41"/>
      <c r="C222" s="14" t="s">
        <v>213</v>
      </c>
      <c r="D222" s="11">
        <f>SUM(D219:D221)</f>
        <v>2500</v>
      </c>
    </row>
    <row r="223" spans="1:5" x14ac:dyDescent="0.3">
      <c r="A223" s="6"/>
      <c r="B223" s="4">
        <v>438.12</v>
      </c>
      <c r="C223" s="2" t="s">
        <v>214</v>
      </c>
      <c r="D223" s="7">
        <v>138502</v>
      </c>
    </row>
    <row r="224" spans="1:5" x14ac:dyDescent="0.3">
      <c r="A224" s="6"/>
      <c r="B224" s="4">
        <v>438.13</v>
      </c>
      <c r="C224" s="2" t="s">
        <v>215</v>
      </c>
      <c r="D224" s="7">
        <v>0</v>
      </c>
    </row>
    <row r="225" spans="1:5" x14ac:dyDescent="0.3">
      <c r="A225" s="6"/>
      <c r="B225" s="4">
        <v>438.15</v>
      </c>
      <c r="C225" s="2" t="s">
        <v>216</v>
      </c>
      <c r="D225" s="7">
        <v>0</v>
      </c>
    </row>
    <row r="226" spans="1:5" x14ac:dyDescent="0.3">
      <c r="A226" s="6"/>
      <c r="B226" s="4">
        <v>438.18</v>
      </c>
      <c r="C226" s="2" t="s">
        <v>126</v>
      </c>
      <c r="D226" s="7">
        <v>0</v>
      </c>
    </row>
    <row r="227" spans="1:5" x14ac:dyDescent="0.3">
      <c r="A227" s="6"/>
      <c r="B227" s="4">
        <v>438.24</v>
      </c>
      <c r="C227" s="2" t="s">
        <v>217</v>
      </c>
      <c r="D227" s="7">
        <v>2500</v>
      </c>
    </row>
    <row r="228" spans="1:5" x14ac:dyDescent="0.3">
      <c r="A228" s="6"/>
      <c r="B228" s="4">
        <v>438.25</v>
      </c>
      <c r="C228" s="2" t="s">
        <v>218</v>
      </c>
      <c r="D228" s="7">
        <v>6000</v>
      </c>
    </row>
    <row r="229" spans="1:5" x14ac:dyDescent="0.3">
      <c r="A229" s="6"/>
      <c r="B229" s="4">
        <v>438.37</v>
      </c>
      <c r="C229" s="2" t="s">
        <v>219</v>
      </c>
      <c r="D229" s="7">
        <v>0</v>
      </c>
    </row>
    <row r="230" spans="1:5" x14ac:dyDescent="0.3">
      <c r="A230" s="6"/>
      <c r="B230" s="4">
        <v>438.38</v>
      </c>
      <c r="C230" s="2" t="s">
        <v>220</v>
      </c>
      <c r="D230" s="7">
        <v>2000</v>
      </c>
    </row>
    <row r="231" spans="1:5" x14ac:dyDescent="0.3">
      <c r="A231" s="6"/>
      <c r="B231" s="4">
        <v>438.74</v>
      </c>
      <c r="C231" s="2" t="s">
        <v>221</v>
      </c>
      <c r="D231" s="7">
        <v>5000</v>
      </c>
    </row>
    <row r="232" spans="1:5" ht="15.75" x14ac:dyDescent="0.3">
      <c r="A232" s="9">
        <v>438</v>
      </c>
      <c r="B232" s="37"/>
      <c r="C232" s="14" t="s">
        <v>222</v>
      </c>
      <c r="D232" s="11">
        <f>SUM(D223:D231)</f>
        <v>154002</v>
      </c>
    </row>
    <row r="233" spans="1:5" x14ac:dyDescent="0.3">
      <c r="A233" s="6"/>
      <c r="B233" s="4">
        <v>439.66</v>
      </c>
      <c r="C233" s="2" t="s">
        <v>223</v>
      </c>
      <c r="D233" s="7">
        <v>1000</v>
      </c>
    </row>
    <row r="234" spans="1:5" x14ac:dyDescent="0.3">
      <c r="A234" s="6"/>
      <c r="B234" s="4">
        <v>439.67</v>
      </c>
      <c r="C234" s="2" t="s">
        <v>224</v>
      </c>
      <c r="D234" s="7">
        <v>0</v>
      </c>
    </row>
    <row r="235" spans="1:5" x14ac:dyDescent="0.3">
      <c r="A235" s="6"/>
      <c r="B235" s="6">
        <v>439</v>
      </c>
      <c r="C235" s="2" t="s">
        <v>225</v>
      </c>
      <c r="D235" s="7">
        <v>0</v>
      </c>
    </row>
    <row r="236" spans="1:5" ht="15.75" x14ac:dyDescent="0.3">
      <c r="A236" s="9">
        <v>439</v>
      </c>
      <c r="B236" s="41"/>
      <c r="C236" s="14" t="s">
        <v>226</v>
      </c>
      <c r="D236" s="11">
        <f>SUM(D233:D235)</f>
        <v>1000</v>
      </c>
    </row>
    <row r="237" spans="1:5" x14ac:dyDescent="0.3">
      <c r="A237" s="6"/>
      <c r="B237" s="4">
        <v>446.12</v>
      </c>
      <c r="C237" s="2" t="s">
        <v>227</v>
      </c>
      <c r="D237" s="7">
        <v>0</v>
      </c>
      <c r="E237" s="34"/>
    </row>
    <row r="238" spans="1:5" x14ac:dyDescent="0.3">
      <c r="A238" s="6"/>
      <c r="B238" s="4">
        <v>446.24</v>
      </c>
      <c r="C238" s="2" t="s">
        <v>228</v>
      </c>
      <c r="D238" s="7">
        <v>0</v>
      </c>
      <c r="E238" s="34"/>
    </row>
    <row r="239" spans="1:5" x14ac:dyDescent="0.3">
      <c r="A239" s="6"/>
      <c r="B239" s="4"/>
      <c r="C239" s="13" t="s">
        <v>217</v>
      </c>
      <c r="D239" s="7">
        <v>1500</v>
      </c>
      <c r="E239" s="34"/>
    </row>
    <row r="240" spans="1:5" x14ac:dyDescent="0.3">
      <c r="A240" s="6"/>
      <c r="B240" s="4"/>
      <c r="C240" s="13" t="s">
        <v>229</v>
      </c>
      <c r="D240" s="7">
        <v>2000</v>
      </c>
      <c r="E240" s="34"/>
    </row>
    <row r="241" spans="1:7" x14ac:dyDescent="0.3">
      <c r="A241" s="6"/>
      <c r="B241" s="4">
        <v>446.31</v>
      </c>
      <c r="C241" s="2" t="s">
        <v>230</v>
      </c>
      <c r="D241" s="7">
        <v>0</v>
      </c>
      <c r="F241" s="43"/>
      <c r="G241" s="43"/>
    </row>
    <row r="242" spans="1:7" x14ac:dyDescent="0.3">
      <c r="A242" s="6"/>
      <c r="B242" s="4"/>
      <c r="C242" s="13" t="s">
        <v>231</v>
      </c>
      <c r="D242" s="7">
        <v>0</v>
      </c>
      <c r="E242" s="34"/>
      <c r="F242" s="43"/>
    </row>
    <row r="243" spans="1:7" x14ac:dyDescent="0.3">
      <c r="A243" s="6"/>
      <c r="B243" s="4"/>
      <c r="C243" s="13" t="s">
        <v>232</v>
      </c>
      <c r="D243" s="7">
        <v>0</v>
      </c>
      <c r="E243" s="34"/>
      <c r="F243" s="43"/>
    </row>
    <row r="244" spans="1:7" x14ac:dyDescent="0.3">
      <c r="A244" s="6"/>
      <c r="B244" s="4">
        <v>446.37</v>
      </c>
      <c r="C244" s="2" t="s">
        <v>145</v>
      </c>
      <c r="D244" s="7">
        <v>1500</v>
      </c>
      <c r="E244" s="34"/>
      <c r="F244" s="43"/>
    </row>
    <row r="245" spans="1:7" ht="15.75" x14ac:dyDescent="0.3">
      <c r="A245" s="9">
        <v>446</v>
      </c>
      <c r="B245" s="37"/>
      <c r="C245" s="14" t="s">
        <v>233</v>
      </c>
      <c r="D245" s="11">
        <f>SUM(D237:D244)</f>
        <v>5000</v>
      </c>
      <c r="E245" s="34"/>
      <c r="F245" s="43"/>
    </row>
    <row r="246" spans="1:7" x14ac:dyDescent="0.3">
      <c r="A246" s="6"/>
      <c r="B246" s="4">
        <v>448.38</v>
      </c>
      <c r="C246" s="2" t="s">
        <v>234</v>
      </c>
      <c r="D246" s="7">
        <v>1110</v>
      </c>
      <c r="E246" s="34"/>
      <c r="F246" s="43"/>
    </row>
    <row r="247" spans="1:7" ht="15.75" x14ac:dyDescent="0.3">
      <c r="A247" s="9">
        <v>448</v>
      </c>
      <c r="B247" s="37"/>
      <c r="C247" s="14" t="s">
        <v>235</v>
      </c>
      <c r="D247" s="11">
        <f>SUM(D246)</f>
        <v>1110</v>
      </c>
      <c r="E247" s="34"/>
      <c r="F247" s="43"/>
      <c r="G247" s="43"/>
    </row>
    <row r="248" spans="1:7" x14ac:dyDescent="0.3">
      <c r="A248" s="6"/>
      <c r="B248" s="44">
        <v>451</v>
      </c>
      <c r="C248" s="2" t="s">
        <v>236</v>
      </c>
      <c r="D248" s="7"/>
      <c r="E248" s="34"/>
      <c r="F248" s="43"/>
      <c r="G248" s="43"/>
    </row>
    <row r="249" spans="1:7" x14ac:dyDescent="0.3">
      <c r="A249" s="6"/>
      <c r="C249" s="2" t="s">
        <v>237</v>
      </c>
      <c r="D249" s="7">
        <v>1000</v>
      </c>
      <c r="E249" s="34"/>
      <c r="F249" s="43"/>
      <c r="G249" s="43"/>
    </row>
    <row r="250" spans="1:7" x14ac:dyDescent="0.3">
      <c r="A250" s="6"/>
      <c r="C250" s="2" t="s">
        <v>238</v>
      </c>
      <c r="D250" s="7">
        <v>1000</v>
      </c>
      <c r="E250" s="34"/>
      <c r="F250" s="43"/>
      <c r="G250" s="43"/>
    </row>
    <row r="251" spans="1:7" x14ac:dyDescent="0.3">
      <c r="A251" s="6"/>
      <c r="C251" s="2" t="s">
        <v>239</v>
      </c>
      <c r="D251" s="7">
        <v>1000</v>
      </c>
      <c r="E251" s="34"/>
      <c r="F251" s="43"/>
      <c r="G251" s="43"/>
    </row>
    <row r="252" spans="1:7" x14ac:dyDescent="0.3">
      <c r="A252" s="6"/>
      <c r="B252" s="4"/>
      <c r="C252" s="2" t="s">
        <v>240</v>
      </c>
      <c r="D252" s="7">
        <v>2000</v>
      </c>
      <c r="E252" s="34"/>
      <c r="F252" s="43"/>
      <c r="G252" s="43"/>
    </row>
    <row r="253" spans="1:7" x14ac:dyDescent="0.3">
      <c r="A253" s="6"/>
      <c r="B253" s="4"/>
      <c r="C253" s="2" t="s">
        <v>241</v>
      </c>
      <c r="D253" s="7">
        <v>2500</v>
      </c>
      <c r="E253" s="34"/>
      <c r="F253" s="43"/>
      <c r="G253" s="43"/>
    </row>
    <row r="254" spans="1:7" x14ac:dyDescent="0.3">
      <c r="A254" s="6"/>
      <c r="B254" s="4"/>
      <c r="C254" s="2" t="s">
        <v>242</v>
      </c>
      <c r="D254" s="7">
        <v>1200</v>
      </c>
    </row>
    <row r="255" spans="1:7" ht="15.75" x14ac:dyDescent="0.3">
      <c r="A255" s="9">
        <v>451</v>
      </c>
      <c r="B255" s="37"/>
      <c r="C255" s="14" t="s">
        <v>243</v>
      </c>
      <c r="D255" s="11">
        <f>SUM(D249:D254)</f>
        <v>8700</v>
      </c>
    </row>
    <row r="256" spans="1:7" x14ac:dyDescent="0.3">
      <c r="A256" s="6"/>
      <c r="B256" s="6">
        <v>481.1</v>
      </c>
      <c r="C256" s="2" t="s">
        <v>244</v>
      </c>
      <c r="D256" s="7">
        <v>13226</v>
      </c>
    </row>
    <row r="257" spans="1:7" x14ac:dyDescent="0.3">
      <c r="A257" s="6"/>
      <c r="B257" s="6">
        <v>481.2</v>
      </c>
      <c r="C257" s="2" t="s">
        <v>245</v>
      </c>
      <c r="D257" s="7">
        <v>3094</v>
      </c>
    </row>
    <row r="258" spans="1:7" x14ac:dyDescent="0.3">
      <c r="A258" s="6"/>
      <c r="B258" s="6">
        <v>481.3</v>
      </c>
      <c r="C258" s="2" t="s">
        <v>246</v>
      </c>
      <c r="D258" s="33">
        <v>4600</v>
      </c>
    </row>
    <row r="259" spans="1:7" ht="15.75" x14ac:dyDescent="0.3">
      <c r="A259" s="9">
        <v>481</v>
      </c>
      <c r="B259" s="41"/>
      <c r="C259" s="14" t="s">
        <v>247</v>
      </c>
      <c r="D259" s="11">
        <f>SUM(D256:D258)</f>
        <v>20920</v>
      </c>
    </row>
    <row r="260" spans="1:7" ht="15.75" x14ac:dyDescent="0.3">
      <c r="A260" s="9">
        <v>483</v>
      </c>
      <c r="B260" s="41"/>
      <c r="C260" s="14" t="s">
        <v>248</v>
      </c>
      <c r="D260" s="11">
        <v>7498</v>
      </c>
    </row>
    <row r="261" spans="1:7" ht="15.75" x14ac:dyDescent="0.3">
      <c r="A261" s="9">
        <v>484</v>
      </c>
      <c r="B261" s="41"/>
      <c r="C261" s="14" t="s">
        <v>249</v>
      </c>
      <c r="D261" s="11">
        <v>11000</v>
      </c>
      <c r="E261" s="34"/>
      <c r="F261" s="43"/>
      <c r="G261" s="43"/>
    </row>
    <row r="262" spans="1:7" x14ac:dyDescent="0.3">
      <c r="A262" s="6"/>
      <c r="B262" s="6">
        <v>486.1</v>
      </c>
      <c r="C262" s="2" t="s">
        <v>250</v>
      </c>
      <c r="D262" s="7">
        <v>38000</v>
      </c>
      <c r="F262" s="43"/>
      <c r="G262" s="43"/>
    </row>
    <row r="263" spans="1:7" x14ac:dyDescent="0.3">
      <c r="A263" s="6"/>
      <c r="B263" s="6">
        <v>486.2</v>
      </c>
      <c r="C263" s="2" t="s">
        <v>251</v>
      </c>
      <c r="D263" s="7">
        <v>0</v>
      </c>
      <c r="F263" s="43"/>
      <c r="G263" s="43"/>
    </row>
    <row r="264" spans="1:7" x14ac:dyDescent="0.3">
      <c r="A264" s="6"/>
      <c r="B264" s="6">
        <v>486.6</v>
      </c>
      <c r="C264" s="2" t="s">
        <v>252</v>
      </c>
      <c r="D264" s="7">
        <v>1500</v>
      </c>
      <c r="E264" s="34"/>
      <c r="F264" s="43"/>
      <c r="G264" s="43"/>
    </row>
    <row r="265" spans="1:7" ht="15.75" x14ac:dyDescent="0.3">
      <c r="A265" s="9">
        <v>486</v>
      </c>
      <c r="B265" s="41"/>
      <c r="C265" s="14" t="s">
        <v>253</v>
      </c>
      <c r="D265" s="11">
        <f>SUM(D262:D264)</f>
        <v>39500</v>
      </c>
      <c r="E265" s="34"/>
      <c r="F265" s="43"/>
      <c r="G265" s="43"/>
    </row>
    <row r="266" spans="1:7" x14ac:dyDescent="0.3">
      <c r="A266" s="6"/>
      <c r="B266" s="6">
        <v>487.1</v>
      </c>
      <c r="C266" s="2" t="s">
        <v>254</v>
      </c>
      <c r="D266" s="7">
        <v>358</v>
      </c>
      <c r="E266" s="34"/>
      <c r="F266" s="43"/>
      <c r="G266" s="43"/>
    </row>
    <row r="267" spans="1:7" x14ac:dyDescent="0.3">
      <c r="A267" s="6"/>
      <c r="B267" s="4">
        <v>487.11</v>
      </c>
      <c r="C267" s="2" t="s">
        <v>255</v>
      </c>
      <c r="D267" s="7">
        <v>300</v>
      </c>
      <c r="G267" s="43"/>
    </row>
    <row r="268" spans="1:7" ht="15.75" x14ac:dyDescent="0.3">
      <c r="A268" s="9">
        <v>487</v>
      </c>
      <c r="B268" s="37"/>
      <c r="C268" s="14" t="s">
        <v>256</v>
      </c>
      <c r="D268" s="45">
        <f>SUM(D266:D267)</f>
        <v>658</v>
      </c>
      <c r="E268" s="34"/>
      <c r="G268" s="43"/>
    </row>
    <row r="269" spans="1:7" ht="15.75" x14ac:dyDescent="0.3">
      <c r="A269" s="9">
        <v>489</v>
      </c>
      <c r="B269" s="37"/>
      <c r="C269" s="14" t="s">
        <v>257</v>
      </c>
      <c r="D269" s="45">
        <v>0</v>
      </c>
      <c r="E269" s="34"/>
      <c r="G269" s="43"/>
    </row>
    <row r="270" spans="1:7" ht="16.5" thickBot="1" x14ac:dyDescent="0.35">
      <c r="A270" s="9">
        <v>491</v>
      </c>
      <c r="B270" s="37"/>
      <c r="C270" s="14" t="s">
        <v>258</v>
      </c>
      <c r="D270" s="24">
        <v>0</v>
      </c>
      <c r="E270" s="34"/>
      <c r="G270" s="43"/>
    </row>
    <row r="271" spans="1:7" x14ac:dyDescent="0.3">
      <c r="D271" s="46"/>
      <c r="E271" s="34"/>
      <c r="G271" s="43"/>
    </row>
    <row r="272" spans="1:7" ht="17.25" thickBot="1" x14ac:dyDescent="0.35">
      <c r="A272" s="47" t="s">
        <v>259</v>
      </c>
      <c r="B272" s="48"/>
      <c r="D272" s="49">
        <f>D270+D269+D268+D265+D261+D260+D259+D255+D247+D245+D236+D232+D222+D218+D216+D212+D205+D198+D195+D192+D183+D177+D171+D164+D160+D147+D141+D136+D124+D118+D107+D97+D93</f>
        <v>624110</v>
      </c>
      <c r="E272" s="34"/>
      <c r="F272" s="43"/>
      <c r="G272" s="43"/>
    </row>
    <row r="273" spans="1:4" ht="16.5" thickTop="1" x14ac:dyDescent="0.3">
      <c r="B273" s="48"/>
      <c r="D273" s="46"/>
    </row>
    <row r="274" spans="1:4" ht="17.25" thickBot="1" x14ac:dyDescent="0.35">
      <c r="A274" s="47" t="s">
        <v>80</v>
      </c>
      <c r="D274" s="50">
        <f>D80</f>
        <v>625336</v>
      </c>
    </row>
    <row r="275" spans="1:4" x14ac:dyDescent="0.3">
      <c r="D275" s="46"/>
    </row>
    <row r="276" spans="1:4" ht="17.25" thickBot="1" x14ac:dyDescent="0.35">
      <c r="A276" s="47" t="s">
        <v>260</v>
      </c>
      <c r="D276" s="49">
        <f>D274-D272</f>
        <v>1226</v>
      </c>
    </row>
    <row r="277" spans="1:4" ht="16.5" thickTop="1" x14ac:dyDescent="0.3">
      <c r="B277" s="48"/>
    </row>
    <row r="278" spans="1:4" ht="15.75" x14ac:dyDescent="0.3">
      <c r="B278" s="48"/>
    </row>
    <row r="279" spans="1:4" ht="15.75" x14ac:dyDescent="0.3">
      <c r="B279" s="48"/>
    </row>
    <row r="283" spans="1:4" ht="15.75" x14ac:dyDescent="0.3">
      <c r="B283" s="48"/>
    </row>
  </sheetData>
  <mergeCells count="5">
    <mergeCell ref="A1:D1"/>
    <mergeCell ref="A3:B3"/>
    <mergeCell ref="A4:B4"/>
    <mergeCell ref="A82:B82"/>
    <mergeCell ref="A83:B83"/>
  </mergeCells>
  <printOptions horizontalCentered="1" gridLines="1"/>
  <pageMargins left="0.25" right="0.25" top="0.75" bottom="0.75" header="0.3" footer="0.3"/>
  <pageSetup orientation="landscape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General Fund Budget</vt:lpstr>
      <vt:lpstr>'2017 General Fund Budget'!Print_Titles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2016-10-27T19:38:25Z</cp:lastPrinted>
  <dcterms:created xsi:type="dcterms:W3CDTF">2016-10-27T18:04:04Z</dcterms:created>
  <dcterms:modified xsi:type="dcterms:W3CDTF">2016-10-31T19:43:51Z</dcterms:modified>
</cp:coreProperties>
</file>